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klekovic\Documents\2021.g\vijeće\4. sjednica\za objavu\"/>
    </mc:Choice>
  </mc:AlternateContent>
  <bookViews>
    <workbookView xWindow="1395" yWindow="1395" windowWidth="20460" windowHeight="10890"/>
  </bookViews>
  <sheets>
    <sheet name="PROGRAM ODRŽAVANJA 2022." sheetId="5" r:id="rId1"/>
  </sheet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72" i="5" l="1"/>
  <c r="E172" i="5"/>
  <c r="H166" i="5"/>
  <c r="E166" i="5"/>
  <c r="H155" i="5"/>
  <c r="E153" i="5"/>
  <c r="E155" i="5" s="1"/>
  <c r="H149" i="5"/>
  <c r="E149" i="5"/>
  <c r="H140" i="5"/>
  <c r="E140" i="5"/>
  <c r="H135" i="5"/>
  <c r="E134" i="5"/>
  <c r="E135" i="5" s="1"/>
  <c r="H128" i="5"/>
  <c r="E128" i="5"/>
  <c r="E124" i="5"/>
  <c r="G29" i="5" s="1"/>
  <c r="C112" i="5"/>
  <c r="C118" i="5" s="1"/>
  <c r="G103" i="5"/>
  <c r="G100" i="5"/>
  <c r="G105" i="5" s="1"/>
  <c r="G94" i="5"/>
  <c r="G91" i="5"/>
  <c r="G87" i="5"/>
  <c r="G79" i="5"/>
  <c r="G69" i="5"/>
  <c r="G66" i="5"/>
  <c r="G63" i="5"/>
  <c r="G46" i="5"/>
  <c r="G43" i="5"/>
  <c r="G35" i="5"/>
  <c r="G32" i="5"/>
  <c r="G71" i="5" l="1"/>
  <c r="G76" i="5"/>
  <c r="G81" i="5" s="1"/>
  <c r="G96" i="5"/>
  <c r="H174" i="5"/>
  <c r="G37" i="5"/>
  <c r="E174" i="5"/>
  <c r="G49" i="5"/>
  <c r="G51" i="5" s="1"/>
</calcChain>
</file>

<file path=xl/sharedStrings.xml><?xml version="1.0" encoding="utf-8"?>
<sst xmlns="http://schemas.openxmlformats.org/spreadsheetml/2006/main" count="205" uniqueCount="135">
  <si>
    <t>održavanja komunalne infrastrukture na području</t>
  </si>
  <si>
    <t>Članak 1.</t>
  </si>
  <si>
    <t>1. održavanje nerazvrstanih cesta,</t>
  </si>
  <si>
    <t>2. održavanje javnih površina na kojima nije dopušten promet motornim vozilima,</t>
  </si>
  <si>
    <t>3. održavanje građevina javne odvodnje oborinskih voda,</t>
  </si>
  <si>
    <t>4. održavanje javnih zelenih površina,</t>
  </si>
  <si>
    <t>5. održavanje građevina, uređaja i predmeta javne namjene,</t>
  </si>
  <si>
    <t>6. održavanje groblja i krematorija unutar groblja,</t>
  </si>
  <si>
    <t>7. održavanje čistoće javnih površina,</t>
  </si>
  <si>
    <t>8. održavanje javne rasvjete.</t>
  </si>
  <si>
    <t>Članak 2.</t>
  </si>
  <si>
    <t>Članak 3.</t>
  </si>
  <si>
    <t>UKUPNO</t>
  </si>
  <si>
    <t>POZICIJA</t>
  </si>
  <si>
    <t>IZVOR FINANCIRANJA</t>
  </si>
  <si>
    <t>3. ODRŽAVANJE GRAĐEVINA JAVNE ODVODNJE OBORINSKIH VODA</t>
  </si>
  <si>
    <t>8. ODRŽAVANJE JAVNE RASVJETE</t>
  </si>
  <si>
    <t>Članak 4.</t>
  </si>
  <si>
    <t>Članak 5.</t>
  </si>
  <si>
    <t>PROGRAM</t>
  </si>
  <si>
    <t>Ovim se programom utvrđuje opis i opseg poslova održavanja sa procjenom pojedinih troškova po djelatnostima, te iskaz financijskih sredstava potrebnih za ostvarivanje programa sa naznakom izvora financiranja.</t>
  </si>
  <si>
    <t>Održavanje komunalne infrastrukture financirati će se sredstvima:</t>
  </si>
  <si>
    <t>1. komunalnog doprinosa</t>
  </si>
  <si>
    <t>2. komunalne naknade</t>
  </si>
  <si>
    <t>3. cijene komunalne usluge</t>
  </si>
  <si>
    <t>4. naknade za koncesiju</t>
  </si>
  <si>
    <t>6. fondova Europske unije</t>
  </si>
  <si>
    <t>7. ugovora, naknadama i drugim izvorima</t>
  </si>
  <si>
    <t>8. donacija</t>
  </si>
  <si>
    <t>OPIS</t>
  </si>
  <si>
    <t>R360</t>
  </si>
  <si>
    <t>R205</t>
  </si>
  <si>
    <t>PROCJENA TROŠKOVA</t>
  </si>
  <si>
    <t>R204</t>
  </si>
  <si>
    <t>UKUPNO ODRŽAVANJE NERAZVRSTANIH CESTA</t>
  </si>
  <si>
    <t>UKUPNO ODRŽAVANJE JAVNIH POVRŠINA NA KOJIMA NIJE DOPUŠTEN PROMET MOTORNIM VOZILIMA</t>
  </si>
  <si>
    <t>R202</t>
  </si>
  <si>
    <t>R201</t>
  </si>
  <si>
    <t>UKUPNO ODRŽAVANJE JAVNE RASVJETE</t>
  </si>
  <si>
    <t>-</t>
  </si>
  <si>
    <t>R203</t>
  </si>
  <si>
    <t>R207</t>
  </si>
  <si>
    <t>R357</t>
  </si>
  <si>
    <t>UKUPNO ODRŽAVANJE ČISTOĆE JAVNIH POVRŠINA</t>
  </si>
  <si>
    <t>Sredstva za ostvarivanje Programa rasporedit će se za financiranje obavljanja komunalnih djelatnosti održavanja komunalne infrastrukture, i to za:</t>
  </si>
  <si>
    <t>UKUPNO PROGRAM ODRŽAVANJA KOMUNALNE INFRASTRUKTURE</t>
  </si>
  <si>
    <t xml:space="preserve">    PREDSJEDNIK</t>
  </si>
  <si>
    <t>R206</t>
  </si>
  <si>
    <t>5.a.) ekološka pristojba</t>
  </si>
  <si>
    <t>UKUPNO ODRŽAVANJE GRAĐEVINA JAVNE ODVODNJE OBORINSKIH VODA</t>
  </si>
  <si>
    <t>UKUPNO ODRŽAVANJE JAVNIH ZELENIH POVRŠINA</t>
  </si>
  <si>
    <t>UKUPNO ODRŽAVANJE GRAĐEVINA, UREĐAJA I PREDMETA JAVNE NAMJENE</t>
  </si>
  <si>
    <t>Općinski načelnik dužan je, do kraja ožujka 2022. godine, Općinskom vijeću Općine Punat podnijeti izvješće o izvršenju Programa iz stavka 1. ovog članka.</t>
  </si>
  <si>
    <t>komunalna naknada</t>
  </si>
  <si>
    <t>ekološka pristojba</t>
  </si>
  <si>
    <t>koncesija na pomorskom dobru</t>
  </si>
  <si>
    <t>koncesije na pomorskom dobru</t>
  </si>
  <si>
    <t>Općine Punat u 2022. godini</t>
  </si>
  <si>
    <t>Ovim Programom održavanja komunalne infrastrukture u 2022. godini na području Općine Punat (dalje u tekstu: Program), u skladu sa predvidivim sredstvima i izvorima financiranja, određuju se aktivnosti na održavanju komunalne infrastrukture u stanju funkcionalne ispravnosti. Komunalne djelatnosti kojima se osigurava održavanje komunalne infrastrukture su:</t>
  </si>
  <si>
    <t>OPIS I OPSEG POSLOVA ODRŽAVANJA KOMUNALNE INFRASTRUKTURE</t>
  </si>
  <si>
    <t xml:space="preserve">Javne površine na kojima nije dozvoljen promet motornim vozilima su trgovi, pločnici, javni prolazi, javne stube, prečaci, šetališta, uređene plaže, biciklističke i pješačke staze. Održavanje javnih površina na kojima nije dopušten promet motornih vozila podrazumjeva održavanje i popravke tih površina kojima se osigurava njihova funkcionalna isporavnost. </t>
  </si>
  <si>
    <t xml:space="preserve">UKUPNO ODRŽAVANJE JAVNIH POVRŠINA NA KOJIMA NIJE DOPUŠTEN PROMET MOTORNIH VOZILA </t>
  </si>
  <si>
    <r>
      <rPr>
        <b/>
        <sz val="8"/>
        <rFont val="Times New Roman"/>
        <family val="1"/>
        <charset val="238"/>
      </rPr>
      <t xml:space="preserve">3.1. Održavanje građevina javne odvodnje oborinskiih voda </t>
    </r>
    <r>
      <rPr>
        <sz val="8"/>
        <rFont val="Times New Roman"/>
        <family val="1"/>
        <charset val="238"/>
      </rPr>
      <t xml:space="preserve"> - pod redovnim održavanjem smatra se čiščenje sustava dva puta godišnje u skladu s planom rada i troškovnikom radova.</t>
    </r>
    <r>
      <rPr>
        <sz val="8"/>
        <color rgb="FFFF0000"/>
        <rFont val="Times New Roman"/>
        <family val="1"/>
        <charset val="238"/>
      </rPr>
      <t xml:space="preserve"> </t>
    </r>
    <r>
      <rPr>
        <sz val="8"/>
        <rFont val="Times New Roman"/>
        <family val="1"/>
        <charset val="238"/>
      </rPr>
      <t>Interventnim održavanjem sustava oborinske odvodnje smatraju se radovi koji se obavljaju po pozivu Općine Punat odnosno samoinicijativno u slučaju potrebe za intervencijom. Održavanje građevina javne odvodnje oborinskih voda povjereno je Ponikve voda d.o.o. Krk</t>
    </r>
  </si>
  <si>
    <t>UKUPNO PLANIRANA SREDSTVA ZA ODRŽAVANJE GRAĐEVINA JAVNE ODVODNJE OBORINSKIH VODA</t>
  </si>
  <si>
    <t>4. KOMUNALNA DJELATNOST ODRŽAVANJA JAVNIH ZELENIH POVRŠINA</t>
  </si>
  <si>
    <t>Pod održavanjem građevina javne odvodnje oborinskih voda podrazumjeva se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osim građevina u vlasništvu javnih isporučitelja vodnih usluga koje, prema posebnim propisima o vodama, služe zajedničkom prihvatu, odvodnji i ispuštanju oborinskih i drugih otpadnih voda.  obuhvaćeno je održavanje 254 slivnika, 70 linijskih rešetki 7 revizijskih okana.</t>
  </si>
  <si>
    <t xml:space="preserve">Javne zelene površine su parkovi, drvoredi, živice, cvjetnjaci, travnjaci, skupine ili pojedinačna stabla, dječja igrališta s pripadajućom opremom, javni športski i rekreacihjski prostori, zelene površine uz ceste i ulice, ako nisu sastavni dio nerazvrstane ili druge ceste odnosno ulice i sl.                                                                                                                                                                                                                  Pod održavanjem javnih zelenih površina podrazumjeva se  košnja, obrezivanje i sakupljanje biološkog otpada s javnih zelenih površina, obnova, održavanje i njega drveća, ukrasnog grmlja i drugog bilja. Popločenih i nasipanih površina u parkovima, opreme na dječjim igralištima, fitosanitarna zaštita bilja i biljnog materijala za potrebe održavanja i drugi poslovi potrbni za održavanje  tih površina. </t>
  </si>
  <si>
    <t>5. KOMUNALNA DJELATNOST ODRŽAVANJA  GRAĐEVINA, UREĐAJA I PREDMETA JAVNE NAMJENE</t>
  </si>
  <si>
    <t>6. KOMUNALNA DJELATNOST ODRŽAVANJA GROBLJA</t>
  </si>
  <si>
    <t>7. KOMUNALNA DJELATNOST ODRŽAVANJA ČISTOĆE JAVNIH POVRŠINA</t>
  </si>
  <si>
    <t>UKUPNO PLANIRANA SREDSTVA ZA ODRŽAVANJE JAVNIH ZELENIH POVRŠINA</t>
  </si>
  <si>
    <t>UKUPNO PLANIRANA SREDSTVA ZA ODRŽAVANJE ČISTOĆE JAVNIH POVRŠINA</t>
  </si>
  <si>
    <r>
      <rPr>
        <b/>
        <sz val="8"/>
        <rFont val="Times New Roman"/>
        <family val="1"/>
        <charset val="238"/>
      </rPr>
      <t xml:space="preserve">8. 2. Troškovi električne energije za javnu rasvjetu  </t>
    </r>
    <r>
      <rPr>
        <sz val="8"/>
        <rFont val="Times New Roman"/>
        <family val="1"/>
        <charset val="238"/>
      </rPr>
      <t xml:space="preserve"> ovom se stavkom predviđa podmiranje troškova za utrošak električne energije za osvjetljavanje površina javne namjene, usluga se obavlja  temeljem Ugovora  o povjeravanju poslova nakon provedenog  postupka javne nabave</t>
    </r>
  </si>
  <si>
    <t>UKUPNO PLANIRANA SREDSTVA ZA ODRŽAVANJE JAVNE RASVJETE</t>
  </si>
  <si>
    <r>
      <rPr>
        <b/>
        <sz val="8"/>
        <rFont val="Times New Roman"/>
        <family val="1"/>
        <charset val="238"/>
      </rPr>
      <t xml:space="preserve">7.2. DDD mjere </t>
    </r>
    <r>
      <rPr>
        <sz val="8"/>
        <rFont val="Times New Roman"/>
        <family val="1"/>
        <charset val="238"/>
      </rPr>
      <t xml:space="preserve">  Povjereno je Ugovorom Ekocijan d.o.o., Zagreb obavljanje poslova  dezinfekcije, dezinsekcije i deratizacije javnih površina, stambenih i poslovnih prostora na području Općine Punat prema programu Nastavnog zavoda za javno zdravstvo PGŽ dva puta godišnje. U stavci su predviđena i sredstva za obavljanje stručnog nadzora koji provodi isti zavod</t>
    </r>
  </si>
  <si>
    <t>1. KOMUNALNA DJELATNOST ODRŽAVANJA NERAZVRSTANIH CESTA</t>
  </si>
  <si>
    <t xml:space="preserve">2. KOMUNALNA DJELATNOST ODRŽAVANJE JAVNIH POVRŠINA NA KOJIMA NIJE DOPUŠTEN PROMET MOTORNIH VOZILA </t>
  </si>
  <si>
    <t>PLANIRANA SREDSTVA</t>
  </si>
  <si>
    <r>
      <rPr>
        <b/>
        <sz val="8"/>
        <rFont val="Times New Roman"/>
        <family val="1"/>
        <charset val="238"/>
      </rPr>
      <t>8. 1. Programom su predviđeni radovi na redovnom održavanju</t>
    </r>
    <r>
      <rPr>
        <sz val="8"/>
        <rFont val="Times New Roman"/>
        <family val="1"/>
        <charset val="238"/>
      </rPr>
      <t xml:space="preserve"> cjelokupne do sada izgrađene mreže javne rasvjete kojes se odnose na poslove održavanja građevina i uređaja sustava  javne rasvjete te upravljanja sustavom nadzora  javne rasvjete na području Općine Punat.  Broj svjetiljki na području Općine Punat je 843 komada i broj antena 463 komada. Radovi se vrše prema ukazanoj potrebi po uočenim nedostacima, po pozivu mještana ili nadležnog službenika Općine Punat. Održavanje čistoće javne rasvjete  povjereno je  Ponikve eko Otok Krk d.o.o. Krk  Ugovorom o obavljanju određenih komunalnih poslova iz Programa održavanja komunalne infrastrukture.</t>
    </r>
  </si>
  <si>
    <t>Neazvrstane ceste su ceste koje se koriste za promet vozilima i koje svatko može slobodno koristiti na način i pod uvjetima određenim Zakonom o komunalnom gospodarstvu i drugim propisima, a koje nisu razvrstane kao javne ceste u smislu zakona kojim se uređuju ceste. Pod održavanjem nerazvrstanih cesta podrazumijeva se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ceste i cestovnih objekata i povećanja sigurnosti prometa (izvanredno održavanje), a u skladu s propisima kojima je uređeno održavanje cesta. Održavanje obuhvaća nerazvrstane ceste na području Općine Punat u duljini od  20 km.</t>
  </si>
  <si>
    <r>
      <rPr>
        <b/>
        <sz val="8"/>
        <rFont val="Times New Roman"/>
        <family val="1"/>
        <charset val="238"/>
      </rPr>
      <t>1.3. Izvanredno održavanje nerazvstanih cesta</t>
    </r>
    <r>
      <rPr>
        <sz val="8"/>
        <rFont val="Times New Roman"/>
        <family val="2"/>
      </rPr>
      <t xml:space="preserve"> - izvode se veći zahvati u svrhu uređenja nerazvrstane ceste. Radovi se planiranju po stvarnim potrebama koje se ukažu tijekom godine u svrhu cjelovitog i kvalitetnog održavanja, kao i poboljšanja uvjeta korištenja javnih površina ili sigurnosti prometa na javno prometnim površinama. Izvanredno održavanje nerazvrstanih cesta povjerava se pravnoj ili fizičkoj osobi temeljem Ugovora o obavljanju komunalne djelatnosti nakon provedenog postupka javne nabave.</t>
    </r>
  </si>
  <si>
    <r>
      <rPr>
        <b/>
        <sz val="8"/>
        <rFont val="Times New Roman"/>
        <family val="1"/>
        <charset val="238"/>
      </rPr>
      <t>1.2. Redovito održavanje maslinarskih i poljskih puteva</t>
    </r>
    <r>
      <rPr>
        <sz val="8"/>
        <rFont val="Times New Roman"/>
        <family val="2"/>
      </rPr>
      <t xml:space="preserve"> - tijekom godine izvode se  zahvati u svrhu uređenja postojećih maslinarskih i poljskih puteva. Planiraju se radovi dobave, dovoza i ugradnje kamenog materijala, razastiranje i valjanje odgovarajućim vibracionim strojevima.  Radovi su povjereni KD Črnika d.o.o. Punat Ugovorom o obavljanju određenih komunalnih poslova iz Programa održavanja komunalne infrastrukture.</t>
    </r>
  </si>
  <si>
    <r>
      <rPr>
        <b/>
        <sz val="8"/>
        <rFont val="Times New Roman"/>
        <family val="1"/>
        <charset val="238"/>
      </rPr>
      <t>7.1. Redovno održavanje čistoće javnih površina</t>
    </r>
    <r>
      <rPr>
        <sz val="8"/>
        <rFont val="Times New Roman"/>
        <family val="1"/>
        <charset val="238"/>
      </rPr>
      <t xml:space="preserve">  strojno i ručno čiščenje, pranje javnih površina. Obuhvaćeno je pražnjenje 78 koševa i čiščenje 97400 m2 javnih površina. Radovi redovitog održavanja provode se sukladno operativnom planu održavanja čistoće javnih površina ili nakon događaja koji je izazvao onečiščenje.  Održavanje čistoće javnih površina  povjereno je  KD Črnika d.o.o. Punat Ugovorom o obavljanju određenih komunalnih poslova iz Programa održavanja komunalne infrastrukture.</t>
    </r>
  </si>
  <si>
    <t xml:space="preserve">Održavanje čistoće javnih površina podrazumjeva čišćenje površina javne namjene, koje obuhvaća ručno i strojno čišćenje i pranje javnih površina od otpada, snijega i leda, kao i postavljanje i čiščenje košarica za otpatke i uklanjanje otpada koje je nepoznata osoba odbacila na javnu površinu ili zemljište u vlasništvu Općine Punat, uklanjanje smeća iz divljih deponija, sakupljanje i zbrinjavanje lešina životinja i ostalih nusproizvoda s javnih površina-sklonište za životinje,  te troškove higijeničarske službe. </t>
  </si>
  <si>
    <r>
      <rPr>
        <b/>
        <sz val="8"/>
        <rFont val="Times New Roman"/>
        <family val="1"/>
        <charset val="238"/>
      </rPr>
      <t>5.2. Uređenje naselja u vrijeme blagdana</t>
    </r>
    <r>
      <rPr>
        <sz val="8"/>
        <rFont val="Times New Roman"/>
        <family val="2"/>
      </rPr>
      <t xml:space="preserve"> Programom su planirana sredstava za uređenje naselja u vrijeme blagdana koje podrazumjeva montažu, demontažu i održavanje dekoracija.  Održavanje  je povjereno  KD Črnika d.o.o. Punat Ugovorom o obavljanju određenih komunalnih poslova iz Programa održavanja komunalne infrastrukture.</t>
    </r>
  </si>
  <si>
    <t xml:space="preserve">Pod održavanjem  građevina i uređaja javne namjene podrazumjeva se održavanje, popravci i čišćenje tih građevina, uređaja i predmeta. </t>
  </si>
  <si>
    <r>
      <rPr>
        <b/>
        <sz val="8"/>
        <rFont val="Times New Roman"/>
        <family val="1"/>
        <charset val="238"/>
      </rPr>
      <t xml:space="preserve">5.1. Održavanje </t>
    </r>
    <r>
      <rPr>
        <sz val="8"/>
        <rFont val="Times New Roman"/>
        <family val="1"/>
        <charset val="238"/>
      </rPr>
      <t>klupa, koševa za otpad, koševa za pseći otpad, metalnih stepenica, rukohvata za plaže,  rampi, pilomata, lifta za invalide, nadstrešnice na autobusnom stajalištu, stupovi zastava</t>
    </r>
    <r>
      <rPr>
        <sz val="8"/>
        <rFont val="Times New Roman"/>
        <family val="2"/>
      </rPr>
      <t>. Programom se predviđa  redovito održavanje 105 klupa, 1 pametna klupa, 55 koševa za otpad, 23 koša za pseći otpad, 4 metalnih stepinica, 30 rukohvata za plaže, 4 rampe 1 visinska rampa, 1 pilomat, 1 nadstrešnica na autobusnom stajalištu, 1 lifta za invalide, 4 stupova zastava. Izlazak na teren radi  izvođenja zahvata vrši se po uočenim nedostacima ili po pozivu nadležnog službenika Općine Punat. Održavanje  je povjereno  KD Črnika d.o.o. Punat Ugovorom o obavljanju određenih komunalnih poslova iz Programa održavanja komunalne infrastrukture</t>
    </r>
  </si>
  <si>
    <r>
      <rPr>
        <b/>
        <sz val="8"/>
        <rFont val="Times New Roman"/>
        <family val="1"/>
        <charset val="238"/>
      </rPr>
      <t xml:space="preserve">7.3. Sakupljanje i zbrinjavanje lešina životinja i ostalih nusproizvoda s javnih površina - sklonište za životinje </t>
    </r>
    <r>
      <rPr>
        <sz val="8"/>
        <rFont val="Times New Roman"/>
        <family val="1"/>
        <charset val="238"/>
      </rPr>
      <t xml:space="preserve">povjereno je Veterinarskoj stanici Rijeka d.o.o., Rijeka temeljem Ugovora  o povjeravanju poslova nakon provedenog  postupka javne nabave. </t>
    </r>
  </si>
  <si>
    <r>
      <rPr>
        <b/>
        <sz val="8"/>
        <rFont val="Times New Roman"/>
        <family val="1"/>
        <charset val="238"/>
      </rPr>
      <t>1.1. Redovito održavanje nerazvrstanih cesta</t>
    </r>
    <r>
      <rPr>
        <sz val="8"/>
        <rFont val="Times New Roman"/>
        <family val="1"/>
        <charset val="238"/>
      </rPr>
      <t xml:space="preserve">  uklanjanje pijeska sa prometnica, održavanje rigola, posipavanje solju, košenje raslinja uz rub prometnice, tretiranjem pesticidima i druge radnje. Tijekom godine vrši se nadzor i pregled cesta i objekata, održavanje makadamskih površina, betonskih površina, zidova, redovito održavanje vegetacije uz nerazvrstane ceste, održavanje vertikalne i horizontalne signalizacije. Prema ukazanoj potrebi vrše se interventni radovi čije bi odgađanje izvršenja ugrožavalo sigurnost prometa, zdravlje i/ili imovinu ljudi. Izlazak na teren radi izvođenja zahvata  vrši se po uočenim nedostacina ili po pozivu nadležnog službenika Općine Punat. Operativni program održavanja donosi izvođač radova i dostavlja ga do 15. prosinca za narednu proračunsku godinu. Redovno održavanje nerazvrstanih cesta povjereno je KD Črnika d.o.o. Punat Ugovorom o obavljanju određenih komunalnih poslova iz Programa održavanja komunalne infrastrukture.                                                                                                                   </t>
    </r>
  </si>
  <si>
    <r>
      <rPr>
        <b/>
        <sz val="8"/>
        <rFont val="Times New Roman"/>
        <family val="1"/>
        <charset val="238"/>
      </rPr>
      <t xml:space="preserve">2.1. Održavanje čistoće uređenih plaža </t>
    </r>
    <r>
      <rPr>
        <sz val="8"/>
        <rFont val="Times New Roman"/>
        <family val="1"/>
        <charset val="238"/>
      </rPr>
      <t>predviđa se održavanje čistoće obalnog pojasa s pripadajućim zelenim pojasom, te plaža  uključujući održavanje opreme plaže (svlačionice, sunčališta, tuševi, klupe, košarice za otpatke i dr.), montaža i demontaža tuševa i druge opreme prije i nakon sezone uz obvezni kontinuirani nadzor, naročitom tijekom ljetnih mjeseci.  Uređenje i čiščenje plaža povjereno je KD Črnika d.o.o. Punat Ugovorom o obavljanju određenih komunalnih poslova iz Programa održavanja komunalne infrastrukture.</t>
    </r>
  </si>
  <si>
    <r>
      <rPr>
        <b/>
        <sz val="8"/>
        <rFont val="Times New Roman"/>
        <family val="1"/>
        <charset val="238"/>
      </rPr>
      <t xml:space="preserve">2.2. Redovito i izvanredno održavanje plaža  </t>
    </r>
    <r>
      <rPr>
        <sz val="8"/>
        <rFont val="Times New Roman"/>
        <family val="1"/>
        <charset val="238"/>
      </rPr>
      <t>- Programom se predviđa provođenje redovitih aktivnosti potrebnih za nesmetano korištenje uređenih plaža sa svrhom osiguranja tehničke ispravnosti i sigurnosti boravka i kretanja na plažama uz kontinuirani nadzor, naročito tijekom ljetnih mjeseci. Kroz izvanredna održavanja izvode se  zahvati u svrhu uređenja plaža, a radovi predviđaju prihrane i/ili ravnanje šljunčanih plaža prema potrebi, manje sanacije betonskih sunčališta i stuba. Radovi su povjereni   KD Črnika d.o.o. Punat Ugovorom o obavljanju određenih komunalnih poslova iz Programa održavanja komunalne infrastrukture.</t>
    </r>
  </si>
  <si>
    <r>
      <rPr>
        <b/>
        <sz val="8"/>
        <rFont val="Times New Roman"/>
        <family val="1"/>
        <charset val="238"/>
      </rPr>
      <t xml:space="preserve">2.3. Redovito i izvanredno održavanje  </t>
    </r>
    <r>
      <rPr>
        <sz val="8"/>
        <rFont val="Times New Roman"/>
        <family val="1"/>
        <charset val="238"/>
      </rPr>
      <t>trgova, pločnika, javnih prolaza, javnih stuba, šetališta pješačkih i biciklističkih staza koje nisu sastavni dio nerazvrstane ili druge ceste izvode se zahvati kojima se planira sanacija oštećenja bez obzira na materijal izrade na lokacijama na kojima se tijekom godine ukaže potreba za izvođenjem zahvata u svrhu cjelovitog i kvalitetnog održavanja. Tijekom godine redovito se vrši nadzor i pregled javnih površina. Prema ukazanoj potrebi vrše se interventni radovi čije bi odgađanje izvršenja ugrožavalo sigurnost, zdravlje i imovinu ljudi.Izlazak na teren radi izvođenja zahvata vrši se po uočenim nedostacima ili po pozvu nadležnog službenika Općine Punat.  Izvanredno održavanje javnih površina na kojima nije dopušten promet motornih vozila povjereno je KD Črnika d.o.o. Punat Ugovorom o obavljanju određenih komunalnih poslova iz Programa održavanja komunalne infrastrukture.</t>
    </r>
  </si>
  <si>
    <t>1.1. Redovito održavanje nerazvrstanih cesta</t>
  </si>
  <si>
    <t>1.2. Redovito održavanje maslinarskih i poljskih puteva</t>
  </si>
  <si>
    <t>1.3. Izvanredno održavanje nerazvstanih cesta</t>
  </si>
  <si>
    <t>2. KOMUNALNA DJELATNOST ODRŽAVANJE JAVNIH POVRŠINA NA KOJIMA NIJE DOPUŠTEN PROMET MOTORNIH VOZILA</t>
  </si>
  <si>
    <t>2.1. Održavanje čistoće uređenih plaža</t>
  </si>
  <si>
    <t>3.1. Održavanje građevina javne odvodnje oborinskih voda</t>
  </si>
  <si>
    <t>4.1. Javne zelene površine</t>
  </si>
  <si>
    <t>5.1. Održavanje</t>
  </si>
  <si>
    <t>5.2. Uređenje naselja u vrijeme blagdana</t>
  </si>
  <si>
    <t>7.1. Redovno održavanje čistoće javnih površina</t>
  </si>
  <si>
    <t>7.2. DDD mjere</t>
  </si>
  <si>
    <t>7.3. Sakupljanje i zbrinjavanje lešina životinja i ostalih nusproizvoda s javnih površina</t>
  </si>
  <si>
    <t>8. 1. Radovi na redovnom održavanju</t>
  </si>
  <si>
    <t>8. 2. Troškovi električne energije za javnu rasvjetu</t>
  </si>
  <si>
    <t>2.2. Redovito i izvanredno održavanje uređenih plaža</t>
  </si>
  <si>
    <t>2.3. Izvanredno održavanje javnih površina - ostalo</t>
  </si>
  <si>
    <t>4.2. Javne zelene površine na pomorskom dobru</t>
  </si>
  <si>
    <t>4.3. Održavanje dječjih igrališta i površinama namjenjenih psima</t>
  </si>
  <si>
    <t>4.4. Održavanje javnih sportskih i rekreacijskih prostora</t>
  </si>
  <si>
    <t>Ovaj Program objaviti će se u "Službenim novinama Primorsko-goranske županije", a stupa na snagu 1. siječnja 2022. godine.</t>
  </si>
  <si>
    <t>Sredstva za ostvarivanje ovog Programa osiguravaju se u Proračunu Općine Punat za 2022. godinu, a njima raspolaže Općinski načelnik na prijedlog Jedinstvenog upravnog odjela.</t>
  </si>
  <si>
    <r>
      <rPr>
        <b/>
        <sz val="8"/>
        <rFont val="Times New Roman"/>
        <family val="1"/>
        <charset val="238"/>
      </rPr>
      <t xml:space="preserve">4.1. Javne zelene površine i 4.2 Javne zelene površine na pomorskom dobru - </t>
    </r>
    <r>
      <rPr>
        <sz val="8"/>
        <rFont val="Times New Roman"/>
        <family val="2"/>
      </rPr>
      <t xml:space="preserve"> Na području Općine Punat evidentirano je 5 parkova ukupne  površine 4964 m2, 18 zelenih površina ukupne površine </t>
    </r>
    <r>
      <rPr>
        <sz val="8"/>
        <rFont val="Times New Roman"/>
        <family val="1"/>
        <charset val="238"/>
      </rPr>
      <t>12838,50</t>
    </r>
    <r>
      <rPr>
        <sz val="8"/>
        <color rgb="FFFF0000"/>
        <rFont val="Times New Roman"/>
        <family val="1"/>
        <charset val="238"/>
      </rPr>
      <t xml:space="preserve"> </t>
    </r>
    <r>
      <rPr>
        <sz val="8"/>
        <rFont val="Times New Roman"/>
        <family val="2"/>
      </rPr>
      <t>m2  javnih zelenih površina. Radovi redovitog održavanja  se se provode skladno Operativnom programu održavanja javnih zelenih površina, interventni radovi se provode nakon svakog događaja koji je izazvao neželjene posljedice (intervencije poslije nevremena, prometne nezgode i sl.) ili koji bi se, pri redovitom pregledu moglo pretpostaviti da bi mogao prouzročiti štetne posljedice (naginjanje stabla, lom grana i sl.).  Izlazak na teren radi izvođenja zahvata vrši se po uočenim nedostacima ili po pozivu  nadležnog službenika Općine Punat.  Održavanje javnih zelenih površina povjereno je KD Ćrnika d.o.o. Punat Ugovorom o obavljanju određenih komunalnih poslova iz Programa održavanja komunalne infrastrukture.</t>
    </r>
  </si>
  <si>
    <r>
      <rPr>
        <b/>
        <sz val="8"/>
        <rFont val="Times New Roman"/>
        <family val="1"/>
        <charset val="238"/>
      </rPr>
      <t xml:space="preserve">4.3. </t>
    </r>
    <r>
      <rPr>
        <sz val="8"/>
        <rFont val="Times New Roman"/>
        <family val="2"/>
      </rPr>
      <t xml:space="preserve"> </t>
    </r>
    <r>
      <rPr>
        <b/>
        <sz val="8"/>
        <rFont val="Times New Roman"/>
        <family val="1"/>
        <charset val="238"/>
      </rPr>
      <t>Održavanje dječjih igrališta i površinama namjenjenih psima, s pripradajućom opremom</t>
    </r>
    <r>
      <rPr>
        <sz val="8"/>
        <rFont val="Times New Roman"/>
        <family val="2"/>
      </rPr>
      <t xml:space="preserve">  - predviđa se kontinuirano održavanje 2 dječja igrališta i 1 površine namjenjene psima. Redovito održavanje podrazumjeva provedbu svih aktivnosti potrebnih za nesmetano i sigurno korištenje ovih površina. Prema ukazanoj potrebi vrše se interventni radovi čije bi odgađanje izvršavanja ugrožavo sigurnost, zdravlje i imovinu ljudi. Izlazak na teren radi  izvođenja zahvata vrši se po uočenim nedostacima ili po pozivu nadležnog službenika Općine Punat. Održavanje javnih dječjih igrališta i površina namjenjenih psima s pripadajućom opremom povjereno je KD Črnika d.o.o. Punat Ugovorom o obavljanju određenih komunalnih poslova iz Programa održavanja komunalne infrastrukture</t>
    </r>
  </si>
  <si>
    <r>
      <rPr>
        <b/>
        <sz val="8"/>
        <rFont val="Times New Roman"/>
        <family val="1"/>
        <charset val="238"/>
      </rPr>
      <t xml:space="preserve">4.4. </t>
    </r>
    <r>
      <rPr>
        <sz val="8"/>
        <rFont val="Times New Roman"/>
        <family val="2"/>
      </rPr>
      <t xml:space="preserve"> </t>
    </r>
    <r>
      <rPr>
        <b/>
        <sz val="8"/>
        <rFont val="Times New Roman"/>
        <family val="1"/>
        <charset val="238"/>
      </rPr>
      <t>Održavanje javnih sportskih i rekreacijskih prostora</t>
    </r>
    <r>
      <rPr>
        <sz val="8"/>
        <rFont val="Times New Roman"/>
        <family val="2"/>
      </rPr>
      <t xml:space="preserve">  - predviđa se kontinuirano redovito održavanje jednog  vježbališta na otvorenom i jednog boćališta.  Redovito održavanje podrazumjeva provedbu svih aktivnosti potrebnih za nesmetano i sigurno korištenje ovih površina. Prema ukazanoj potrebi vrše se interventni radovi čije bi odgađanje izvršavanja ugrožavo sigurnost, zdravlje i imovinu ljudi. Izlazak na teren radi  izvođenja zahvata vrši se po uočenim nedostacima ili po pozivu nadležnog službenika Općine Punat. Održavanje javnih sportskih i rekreacijskih prostora   povjereno je KD Črnika d.o.o. Punat Ugovorom o obavljanju određenih komunalnih poslova iz Programa održavanja komunalne infrastrukture</t>
    </r>
  </si>
  <si>
    <t>R624</t>
  </si>
  <si>
    <t>R627</t>
  </si>
  <si>
    <t>R628</t>
  </si>
  <si>
    <t>R629</t>
  </si>
  <si>
    <t>R625</t>
  </si>
  <si>
    <t>R626</t>
  </si>
  <si>
    <t>R630</t>
  </si>
  <si>
    <t>R624.1</t>
  </si>
  <si>
    <t>ostali prihodi posebne namjene</t>
  </si>
  <si>
    <t>R203.1</t>
  </si>
  <si>
    <t>R203.3</t>
  </si>
  <si>
    <t>R209.01</t>
  </si>
  <si>
    <t>5.b.) ostali prihodi posebne namjene</t>
  </si>
  <si>
    <t>5. proračuna jedinice lokalne samouprave</t>
  </si>
  <si>
    <t>Temeljem članka 72. Zakona o komunalnom gospodarstvu gospodarstvu ("Narodne novine" broj 68/18, 110/18 i 32/20) i članka 31. Statuta Općine Punat ("Službene novine Primorsko-goranske županije" broj 8/18 , 10/19 i 3/20), Općinsko vijeće Općine Punat, na 4. sjednici održanoj dana 26. studenoga 2021. godine donosi</t>
  </si>
  <si>
    <t>KLASA: 021-05/21-01/8</t>
  </si>
  <si>
    <t>URBROJ: 2142-02-01-21-8</t>
  </si>
  <si>
    <t>Punat, 29. studenoga 2021. godine</t>
  </si>
  <si>
    <t>Goran Gržančić, dr. med.,v.r.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</si>
</sst>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9" x14ac:knownFonts="1">
    <font>
      <sz val="10"/>
      <name val="Arial"/>
      <family val="2"/>
    </font>
    <font>
      <sz val="8"/>
      <name val="Times New Roman"/>
      <family val="2"/>
    </font>
    <font>
      <sz val="8"/>
      <name val="Times New Roman Bold"/>
      <family val="2"/>
    </font>
    <font>
      <sz val="8"/>
      <name val="Times New Roman"/>
      <family val="1"/>
      <charset val="238"/>
    </font>
    <font>
      <b/>
      <sz val="8"/>
      <name val="Times New Roman"/>
      <family val="1"/>
      <charset val="238"/>
    </font>
    <font>
      <sz val="10"/>
      <name val="Arial"/>
      <family val="2"/>
    </font>
    <font>
      <sz val="10"/>
      <color rgb="FF000000"/>
      <name val="Times New Roman"/>
      <family val="1"/>
      <charset val="238"/>
    </font>
    <font>
      <sz val="8"/>
      <color rgb="FFFF0000"/>
      <name val="Times New Roman"/>
      <family val="1"/>
      <charset val="238"/>
    </font>
    <font>
      <sz val="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5" fillId="0" borderId="0"/>
    <xf numFmtId="0" fontId="6" fillId="0" borderId="0"/>
  </cellStyleXfs>
  <cellXfs count="60">
    <xf numFmtId="0" fontId="0" fillId="0" borderId="0" xfId="0"/>
    <xf numFmtId="0" fontId="1" fillId="0" borderId="0" xfId="0" applyNumberFormat="1" applyFont="1"/>
    <xf numFmtId="1" fontId="1" fillId="0" borderId="0" xfId="0" applyNumberFormat="1" applyFont="1"/>
    <xf numFmtId="0" fontId="3" fillId="0" borderId="0" xfId="0" applyFont="1"/>
    <xf numFmtId="4" fontId="4" fillId="0" borderId="0" xfId="0" applyNumberFormat="1" applyFont="1"/>
    <xf numFmtId="4" fontId="0" fillId="0" borderId="0" xfId="0" applyNumberFormat="1"/>
    <xf numFmtId="0" fontId="4" fillId="0" borderId="0" xfId="0" applyFont="1"/>
    <xf numFmtId="4" fontId="3" fillId="0" borderId="0" xfId="0" applyNumberFormat="1" applyFont="1" applyFill="1"/>
    <xf numFmtId="0" fontId="4" fillId="0" borderId="0" xfId="0" applyNumberFormat="1" applyFont="1"/>
    <xf numFmtId="4" fontId="4" fillId="0" borderId="0" xfId="0" applyNumberFormat="1" applyFont="1" applyFill="1"/>
    <xf numFmtId="0" fontId="8" fillId="0" borderId="0" xfId="0" applyFont="1"/>
    <xf numFmtId="43" fontId="4" fillId="0" borderId="0" xfId="0" applyNumberFormat="1" applyFont="1" applyAlignment="1">
      <alignment horizontal="center"/>
    </xf>
    <xf numFmtId="4" fontId="3" fillId="0" borderId="2" xfId="0" applyNumberFormat="1" applyFont="1" applyBorder="1" applyAlignment="1">
      <alignment horizontal="center"/>
    </xf>
    <xf numFmtId="4" fontId="3" fillId="0" borderId="2" xfId="0" applyNumberFormat="1" applyFont="1" applyBorder="1"/>
    <xf numFmtId="4" fontId="3" fillId="0" borderId="0" xfId="0" applyNumberFormat="1" applyFont="1"/>
    <xf numFmtId="0" fontId="2" fillId="0" borderId="0" xfId="0" applyFont="1"/>
    <xf numFmtId="0" fontId="1" fillId="0" borderId="0" xfId="0" applyFont="1"/>
    <xf numFmtId="4" fontId="4" fillId="0" borderId="0" xfId="0" applyNumberFormat="1" applyFont="1" applyAlignment="1">
      <alignment wrapText="1"/>
    </xf>
    <xf numFmtId="4" fontId="3" fillId="0" borderId="2" xfId="0" applyNumberFormat="1" applyFont="1" applyFill="1" applyBorder="1"/>
    <xf numFmtId="4" fontId="3" fillId="0" borderId="2" xfId="0" applyNumberFormat="1" applyFont="1" applyFill="1" applyBorder="1" applyAlignment="1">
      <alignment horizontal="center"/>
    </xf>
    <xf numFmtId="43" fontId="3" fillId="0" borderId="0" xfId="0" applyNumberFormat="1" applyFont="1" applyAlignment="1">
      <alignment horizontal="center"/>
    </xf>
    <xf numFmtId="0" fontId="3" fillId="0" borderId="0" xfId="0" applyNumberFormat="1" applyFont="1" applyAlignment="1">
      <alignment horizontal="left"/>
    </xf>
    <xf numFmtId="4" fontId="3" fillId="0" borderId="0" xfId="0" applyNumberFormat="1" applyFont="1" applyAlignment="1">
      <alignment horizontal="center"/>
    </xf>
    <xf numFmtId="4" fontId="2" fillId="0" borderId="0" xfId="0" applyNumberFormat="1" applyFont="1" applyAlignment="1">
      <alignment horizontal="center"/>
    </xf>
    <xf numFmtId="4" fontId="3" fillId="0" borderId="1" xfId="0" applyNumberFormat="1" applyFont="1" applyBorder="1"/>
    <xf numFmtId="0" fontId="3" fillId="0" borderId="2" xfId="0" applyFont="1" applyBorder="1" applyAlignment="1">
      <alignment horizontal="left"/>
    </xf>
    <xf numFmtId="0" fontId="4" fillId="0" borderId="0" xfId="0" applyNumberFormat="1" applyFont="1" applyAlignment="1">
      <alignment horizontal="center"/>
    </xf>
    <xf numFmtId="0" fontId="1" fillId="0" borderId="0" xfId="0" applyNumberFormat="1" applyFont="1" applyAlignment="1">
      <alignment horizontal="left" wrapText="1"/>
    </xf>
    <xf numFmtId="0" fontId="2" fillId="0" borderId="0" xfId="0" applyNumberFormat="1" applyFont="1" applyAlignment="1">
      <alignment horizontal="left"/>
    </xf>
    <xf numFmtId="0" fontId="3" fillId="0" borderId="0" xfId="0" applyFont="1" applyAlignment="1">
      <alignment horizontal="center"/>
    </xf>
    <xf numFmtId="0" fontId="3" fillId="0" borderId="0" xfId="1" applyFont="1" applyBorder="1" applyAlignment="1">
      <alignment horizontal="left" wrapText="1"/>
    </xf>
    <xf numFmtId="0" fontId="3" fillId="0" borderId="0" xfId="0" applyNumberFormat="1" applyFont="1" applyAlignment="1">
      <alignment horizontal="left" wrapText="1"/>
    </xf>
    <xf numFmtId="0" fontId="7" fillId="0" borderId="0" xfId="0" applyNumberFormat="1" applyFont="1" applyAlignment="1">
      <alignment horizontal="left" wrapText="1"/>
    </xf>
    <xf numFmtId="43" fontId="2" fillId="0" borderId="0" xfId="0" applyNumberFormat="1" applyFont="1" applyAlignment="1">
      <alignment horizontal="center"/>
    </xf>
    <xf numFmtId="0" fontId="1" fillId="0" borderId="0" xfId="0" applyFont="1" applyAlignment="1">
      <alignment wrapText="1"/>
    </xf>
    <xf numFmtId="0" fontId="2" fillId="0" borderId="0" xfId="0" applyNumberFormat="1" applyFont="1" applyAlignment="1">
      <alignment horizontal="center"/>
    </xf>
    <xf numFmtId="0" fontId="4" fillId="0" borderId="0" xfId="0" applyNumberFormat="1" applyFont="1" applyAlignment="1">
      <alignment horizontal="center"/>
    </xf>
    <xf numFmtId="0" fontId="1" fillId="0" borderId="0" xfId="0" applyNumberFormat="1" applyFont="1" applyAlignment="1">
      <alignment horizontal="justify" wrapText="1"/>
    </xf>
    <xf numFmtId="0" fontId="3" fillId="0" borderId="0" xfId="1" applyFont="1" applyBorder="1" applyAlignment="1">
      <alignment horizontal="left" wrapText="1"/>
    </xf>
    <xf numFmtId="0" fontId="2" fillId="0" borderId="0" xfId="0" applyNumberFormat="1" applyFont="1" applyAlignment="1">
      <alignment horizontal="left"/>
    </xf>
    <xf numFmtId="0" fontId="3" fillId="0" borderId="0" xfId="0" applyNumberFormat="1" applyFont="1" applyFill="1" applyAlignment="1">
      <alignment horizontal="justify" wrapText="1"/>
    </xf>
    <xf numFmtId="0" fontId="7" fillId="0" borderId="0" xfId="0" applyNumberFormat="1" applyFont="1" applyAlignment="1">
      <alignment horizontal="left" wrapText="1"/>
    </xf>
    <xf numFmtId="0" fontId="3" fillId="0" borderId="0" xfId="0" applyNumberFormat="1" applyFont="1" applyAlignment="1">
      <alignment horizontal="justify" wrapText="1"/>
    </xf>
    <xf numFmtId="0" fontId="3" fillId="2" borderId="0" xfId="0" applyNumberFormat="1" applyFont="1" applyFill="1" applyAlignment="1">
      <alignment horizontal="justify" wrapText="1"/>
    </xf>
    <xf numFmtId="0" fontId="4" fillId="0" borderId="0" xfId="0" applyNumberFormat="1" applyFont="1" applyAlignment="1">
      <alignment horizontal="left" wrapText="1"/>
    </xf>
    <xf numFmtId="0" fontId="1" fillId="0" borderId="0" xfId="0" applyNumberFormat="1" applyFont="1" applyAlignment="1">
      <alignment horizontal="left" wrapText="1"/>
    </xf>
    <xf numFmtId="0" fontId="3" fillId="0" borderId="0" xfId="0" applyNumberFormat="1" applyFont="1" applyAlignment="1">
      <alignment horizontal="left" wrapText="1"/>
    </xf>
    <xf numFmtId="0" fontId="4" fillId="0" borderId="0" xfId="0" applyNumberFormat="1" applyFont="1" applyFill="1" applyAlignment="1">
      <alignment horizontal="left" wrapText="1"/>
    </xf>
    <xf numFmtId="0" fontId="2" fillId="0" borderId="0" xfId="0" applyNumberFormat="1" applyFont="1" applyFill="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2" xfId="0" applyFont="1" applyBorder="1" applyAlignment="1">
      <alignment horizontal="center"/>
    </xf>
    <xf numFmtId="0" fontId="1" fillId="0" borderId="0" xfId="0" applyNumberFormat="1" applyFont="1" applyAlignment="1">
      <alignment horizontal="left"/>
    </xf>
    <xf numFmtId="0" fontId="1" fillId="0" borderId="0" xfId="0" applyFont="1" applyAlignment="1">
      <alignment horizontal="left" wrapText="1"/>
    </xf>
    <xf numFmtId="0" fontId="2" fillId="0" borderId="0" xfId="0" applyFont="1" applyAlignment="1">
      <alignment horizontal="left"/>
    </xf>
    <xf numFmtId="0" fontId="4" fillId="0" borderId="3" xfId="0" applyFont="1" applyBorder="1" applyAlignment="1">
      <alignment horizontal="center" wrapText="1"/>
    </xf>
    <xf numFmtId="0" fontId="3" fillId="0" borderId="3"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cellXfs>
  <cellStyles count="3">
    <cellStyle name="Normalno" xfId="0" builtinId="0"/>
    <cellStyle name="Normalno 2" xfId="2"/>
    <cellStyle name="Normalno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tabSelected="1" topLeftCell="A175" zoomScale="160" zoomScaleNormal="160" workbookViewId="0">
      <selection activeCell="E186" sqref="E186"/>
    </sheetView>
  </sheetViews>
  <sheetFormatPr defaultRowHeight="12.75" x14ac:dyDescent="0.2"/>
  <cols>
    <col min="2" max="2" width="17.7109375" customWidth="1"/>
    <col min="3" max="3" width="25" customWidth="1"/>
    <col min="4" max="4" width="8.42578125" customWidth="1"/>
    <col min="5" max="5" width="15.85546875" customWidth="1"/>
    <col min="6" max="6" width="7.28515625" customWidth="1"/>
    <col min="7" max="7" width="14.5703125" customWidth="1"/>
    <col min="8" max="8" width="11.140625" style="5" customWidth="1"/>
    <col min="9" max="9" width="9.28515625" customWidth="1"/>
    <col min="10" max="10" width="13" customWidth="1"/>
    <col min="11" max="11" width="10.140625" bestFit="1" customWidth="1"/>
  </cols>
  <sheetData>
    <row r="1" spans="1:8" ht="36.75" customHeight="1" x14ac:dyDescent="0.2">
      <c r="A1" s="34" t="s">
        <v>130</v>
      </c>
      <c r="B1" s="34"/>
      <c r="C1" s="34"/>
      <c r="D1" s="34"/>
      <c r="E1" s="34"/>
      <c r="F1" s="34"/>
      <c r="G1" s="34"/>
      <c r="H1" s="34"/>
    </row>
    <row r="2" spans="1:8" x14ac:dyDescent="0.2">
      <c r="A2" s="1"/>
    </row>
    <row r="3" spans="1:8" x14ac:dyDescent="0.2">
      <c r="A3" s="35" t="s">
        <v>19</v>
      </c>
      <c r="B3" s="35"/>
      <c r="C3" s="35"/>
      <c r="D3" s="35"/>
      <c r="E3" s="35"/>
      <c r="F3" s="35"/>
      <c r="G3" s="35"/>
      <c r="H3" s="35"/>
    </row>
    <row r="4" spans="1:8" x14ac:dyDescent="0.2">
      <c r="A4" s="35" t="s">
        <v>0</v>
      </c>
      <c r="B4" s="35"/>
      <c r="C4" s="35"/>
      <c r="D4" s="35"/>
      <c r="E4" s="35"/>
      <c r="F4" s="35"/>
      <c r="G4" s="35"/>
      <c r="H4" s="35"/>
    </row>
    <row r="5" spans="1:8" x14ac:dyDescent="0.2">
      <c r="A5" s="35" t="s">
        <v>57</v>
      </c>
      <c r="B5" s="35"/>
      <c r="C5" s="35"/>
      <c r="D5" s="35"/>
      <c r="E5" s="35"/>
      <c r="F5" s="35"/>
      <c r="G5" s="35"/>
      <c r="H5" s="35"/>
    </row>
    <row r="7" spans="1:8" x14ac:dyDescent="0.2">
      <c r="A7" s="36" t="s">
        <v>1</v>
      </c>
      <c r="B7" s="36"/>
      <c r="C7" s="36"/>
      <c r="D7" s="36"/>
      <c r="E7" s="36"/>
      <c r="F7" s="36"/>
      <c r="G7" s="36"/>
      <c r="H7" s="36"/>
    </row>
    <row r="8" spans="1:8" ht="8.25" customHeight="1" x14ac:dyDescent="0.2">
      <c r="A8" s="26"/>
      <c r="B8" s="26"/>
      <c r="C8" s="26"/>
      <c r="D8" s="26"/>
      <c r="E8" s="26"/>
      <c r="F8" s="26"/>
      <c r="G8" s="26"/>
      <c r="H8" s="26"/>
    </row>
    <row r="9" spans="1:8" ht="39" customHeight="1" x14ac:dyDescent="0.2">
      <c r="A9" s="37" t="s">
        <v>58</v>
      </c>
      <c r="B9" s="37"/>
      <c r="C9" s="37"/>
      <c r="D9" s="37"/>
      <c r="E9" s="37"/>
      <c r="F9" s="37"/>
      <c r="G9" s="37"/>
      <c r="H9" s="37"/>
    </row>
    <row r="10" spans="1:8" x14ac:dyDescent="0.2">
      <c r="A10" s="1" t="s">
        <v>2</v>
      </c>
    </row>
    <row r="11" spans="1:8" x14ac:dyDescent="0.2">
      <c r="A11" s="1" t="s">
        <v>3</v>
      </c>
    </row>
    <row r="12" spans="1:8" x14ac:dyDescent="0.2">
      <c r="A12" s="1" t="s">
        <v>4</v>
      </c>
    </row>
    <row r="13" spans="1:8" x14ac:dyDescent="0.2">
      <c r="A13" s="1" t="s">
        <v>5</v>
      </c>
    </row>
    <row r="14" spans="1:8" x14ac:dyDescent="0.2">
      <c r="A14" s="1" t="s">
        <v>6</v>
      </c>
    </row>
    <row r="15" spans="1:8" x14ac:dyDescent="0.2">
      <c r="A15" s="1" t="s">
        <v>7</v>
      </c>
    </row>
    <row r="16" spans="1:8" x14ac:dyDescent="0.2">
      <c r="A16" s="1" t="s">
        <v>8</v>
      </c>
    </row>
    <row r="17" spans="1:11" x14ac:dyDescent="0.2">
      <c r="A17" s="1" t="s">
        <v>9</v>
      </c>
    </row>
    <row r="18" spans="1:11" ht="8.25" customHeight="1" x14ac:dyDescent="0.2"/>
    <row r="19" spans="1:11" ht="22.5" customHeight="1" x14ac:dyDescent="0.2">
      <c r="A19" s="37" t="s">
        <v>20</v>
      </c>
      <c r="B19" s="37"/>
      <c r="C19" s="37"/>
      <c r="D19" s="37"/>
      <c r="E19" s="37"/>
      <c r="F19" s="37"/>
      <c r="G19" s="37"/>
      <c r="H19" s="37"/>
    </row>
    <row r="20" spans="1:11" x14ac:dyDescent="0.2">
      <c r="A20" s="36" t="s">
        <v>10</v>
      </c>
      <c r="B20" s="36"/>
      <c r="C20" s="36"/>
      <c r="D20" s="36"/>
      <c r="E20" s="36"/>
      <c r="F20" s="36"/>
      <c r="G20" s="36"/>
      <c r="H20" s="36"/>
    </row>
    <row r="21" spans="1:11" x14ac:dyDescent="0.2">
      <c r="A21" s="36"/>
      <c r="B21" s="36"/>
      <c r="C21" s="36"/>
      <c r="D21" s="36"/>
      <c r="E21" s="36"/>
      <c r="F21" s="36"/>
      <c r="G21" s="36"/>
      <c r="H21" s="36"/>
    </row>
    <row r="22" spans="1:11" ht="16.5" customHeight="1" x14ac:dyDescent="0.2">
      <c r="A22" s="39" t="s">
        <v>59</v>
      </c>
      <c r="B22" s="39"/>
      <c r="C22" s="39"/>
      <c r="D22" s="39"/>
      <c r="E22" s="39"/>
      <c r="F22" s="39"/>
      <c r="G22" s="39"/>
      <c r="H22" s="39"/>
    </row>
    <row r="23" spans="1:11" ht="12.75" customHeight="1" x14ac:dyDescent="0.2">
      <c r="A23" s="28"/>
      <c r="B23" s="28"/>
      <c r="C23" s="28"/>
      <c r="D23" s="28"/>
      <c r="E23" s="28"/>
      <c r="F23" s="28"/>
      <c r="G23" s="28"/>
      <c r="H23" s="28"/>
    </row>
    <row r="24" spans="1:11" x14ac:dyDescent="0.2">
      <c r="A24" s="39" t="s">
        <v>75</v>
      </c>
      <c r="B24" s="39"/>
      <c r="C24" s="39"/>
      <c r="D24" s="39"/>
      <c r="E24" s="39"/>
      <c r="F24" s="39"/>
      <c r="G24" s="39"/>
      <c r="H24" s="39"/>
    </row>
    <row r="25" spans="1:11" ht="8.25" customHeight="1" x14ac:dyDescent="0.2">
      <c r="A25" s="26"/>
      <c r="B25" s="26"/>
      <c r="C25" s="26"/>
      <c r="D25" s="26"/>
      <c r="E25" s="26"/>
      <c r="F25" s="26"/>
      <c r="G25" s="26"/>
      <c r="H25" s="26"/>
    </row>
    <row r="26" spans="1:11" ht="83.25" customHeight="1" x14ac:dyDescent="0.2">
      <c r="A26" s="37" t="s">
        <v>79</v>
      </c>
      <c r="B26" s="37"/>
      <c r="C26" s="37"/>
      <c r="D26" s="37"/>
      <c r="E26" s="37"/>
      <c r="F26" s="37"/>
      <c r="G26" s="37"/>
      <c r="H26" s="37"/>
    </row>
    <row r="27" spans="1:11" ht="90" customHeight="1" x14ac:dyDescent="0.2">
      <c r="A27" s="42" t="s">
        <v>88</v>
      </c>
      <c r="B27" s="42"/>
      <c r="C27" s="42"/>
      <c r="D27" s="42"/>
      <c r="E27" s="42"/>
      <c r="F27" s="42"/>
      <c r="G27" s="42"/>
      <c r="H27" s="42"/>
      <c r="J27" s="38"/>
      <c r="K27" s="38"/>
    </row>
    <row r="28" spans="1:11" ht="18" customHeight="1" x14ac:dyDescent="0.2">
      <c r="A28" s="39" t="s">
        <v>77</v>
      </c>
      <c r="B28" s="39"/>
      <c r="C28" s="39"/>
      <c r="D28" s="39"/>
      <c r="E28" s="39"/>
      <c r="F28" s="39"/>
      <c r="G28" s="39"/>
      <c r="H28" s="39"/>
      <c r="J28" s="30"/>
      <c r="K28" s="30"/>
    </row>
    <row r="29" spans="1:11" ht="15.75" customHeight="1" x14ac:dyDescent="0.2">
      <c r="G29" s="20">
        <f>+E124</f>
        <v>177500</v>
      </c>
      <c r="J29" s="30"/>
      <c r="K29" s="30"/>
    </row>
    <row r="30" spans="1:11" ht="45" customHeight="1" x14ac:dyDescent="0.2">
      <c r="A30" s="40" t="s">
        <v>81</v>
      </c>
      <c r="B30" s="40"/>
      <c r="C30" s="40"/>
      <c r="D30" s="40"/>
      <c r="E30" s="40"/>
      <c r="F30" s="40"/>
      <c r="G30" s="40"/>
      <c r="H30" s="40"/>
      <c r="I30" s="41"/>
      <c r="J30" s="41"/>
      <c r="K30" s="41"/>
    </row>
    <row r="31" spans="1:11" s="27" customFormat="1" ht="16.5" customHeight="1" x14ac:dyDescent="0.2">
      <c r="A31" s="39" t="s">
        <v>77</v>
      </c>
      <c r="B31" s="39"/>
      <c r="C31" s="39"/>
      <c r="D31" s="39"/>
      <c r="E31" s="39"/>
      <c r="F31" s="39"/>
      <c r="G31" s="39"/>
      <c r="H31" s="39"/>
      <c r="I31" s="32"/>
      <c r="J31" s="32"/>
      <c r="K31" s="32"/>
    </row>
    <row r="32" spans="1:11" s="27" customFormat="1" ht="15" customHeight="1" x14ac:dyDescent="0.2">
      <c r="A32"/>
      <c r="B32"/>
      <c r="C32"/>
      <c r="D32"/>
      <c r="E32"/>
      <c r="F32"/>
      <c r="G32" s="20">
        <f>+E125</f>
        <v>40000</v>
      </c>
      <c r="H32" s="5"/>
      <c r="I32" s="32"/>
      <c r="J32" s="32"/>
      <c r="K32" s="32"/>
    </row>
    <row r="33" spans="1:11" ht="57" customHeight="1" x14ac:dyDescent="0.2">
      <c r="A33" s="42" t="s">
        <v>80</v>
      </c>
      <c r="B33" s="42"/>
      <c r="C33" s="42"/>
      <c r="D33" s="42"/>
      <c r="E33" s="42"/>
      <c r="F33" s="42"/>
      <c r="G33" s="42"/>
      <c r="H33" s="42"/>
      <c r="J33" s="38"/>
      <c r="K33" s="38"/>
    </row>
    <row r="34" spans="1:11" ht="14.25" customHeight="1" x14ac:dyDescent="0.2">
      <c r="A34" s="39" t="s">
        <v>77</v>
      </c>
      <c r="B34" s="39"/>
      <c r="C34" s="39"/>
      <c r="D34" s="39"/>
      <c r="E34" s="39"/>
      <c r="F34" s="39"/>
      <c r="G34" s="39"/>
      <c r="H34" s="39"/>
      <c r="I34" s="39"/>
      <c r="J34" s="39"/>
      <c r="K34" s="39"/>
    </row>
    <row r="35" spans="1:11" ht="15" customHeight="1" x14ac:dyDescent="0.2">
      <c r="G35" s="20">
        <f>+E127</f>
        <v>150000</v>
      </c>
    </row>
    <row r="36" spans="1:11" ht="14.25" customHeight="1" x14ac:dyDescent="0.2">
      <c r="A36" s="28" t="s">
        <v>34</v>
      </c>
      <c r="B36" s="28"/>
      <c r="C36" s="28"/>
      <c r="D36" s="28"/>
      <c r="E36" s="28"/>
      <c r="F36" s="28"/>
      <c r="G36" s="21"/>
      <c r="H36" s="28"/>
      <c r="J36" s="30"/>
      <c r="K36" s="30"/>
    </row>
    <row r="37" spans="1:11" ht="18.75" customHeight="1" x14ac:dyDescent="0.2">
      <c r="A37" s="26"/>
      <c r="B37" s="26"/>
      <c r="C37" s="26"/>
      <c r="D37" s="26"/>
      <c r="E37" s="26"/>
      <c r="F37" s="26"/>
      <c r="G37" s="11">
        <f>+G35+G32+G29</f>
        <v>367500</v>
      </c>
      <c r="H37" s="26"/>
    </row>
    <row r="38" spans="1:11" ht="15.75" customHeight="1" x14ac:dyDescent="0.2"/>
    <row r="39" spans="1:11" ht="27" customHeight="1" x14ac:dyDescent="0.2">
      <c r="A39" s="44" t="s">
        <v>76</v>
      </c>
      <c r="B39" s="44"/>
      <c r="C39" s="44"/>
      <c r="D39" s="44"/>
      <c r="E39" s="44"/>
      <c r="F39" s="44"/>
      <c r="G39" s="44"/>
      <c r="H39" s="44"/>
    </row>
    <row r="40" spans="1:11" ht="41.25" customHeight="1" x14ac:dyDescent="0.2">
      <c r="A40" s="42" t="s">
        <v>60</v>
      </c>
      <c r="B40" s="42"/>
      <c r="C40" s="42"/>
      <c r="D40" s="42"/>
      <c r="E40" s="42"/>
      <c r="F40" s="42"/>
      <c r="G40" s="42"/>
      <c r="H40" s="42"/>
    </row>
    <row r="41" spans="1:11" ht="54.75" customHeight="1" x14ac:dyDescent="0.2">
      <c r="A41" s="43" t="s">
        <v>89</v>
      </c>
      <c r="B41" s="43"/>
      <c r="C41" s="43"/>
      <c r="D41" s="43"/>
      <c r="E41" s="43"/>
      <c r="F41" s="43"/>
      <c r="G41" s="43"/>
      <c r="H41" s="43"/>
      <c r="J41" s="38"/>
      <c r="K41" s="38"/>
    </row>
    <row r="42" spans="1:11" ht="14.25" customHeight="1" x14ac:dyDescent="0.2">
      <c r="A42" s="39" t="s">
        <v>77</v>
      </c>
      <c r="B42" s="39"/>
      <c r="C42" s="39"/>
      <c r="D42" s="39"/>
      <c r="E42" s="39"/>
      <c r="F42" s="39"/>
      <c r="G42" s="39"/>
      <c r="H42" s="39"/>
      <c r="I42" s="39"/>
      <c r="J42" s="39"/>
      <c r="K42" s="39"/>
    </row>
    <row r="43" spans="1:11" ht="15" customHeight="1" x14ac:dyDescent="0.2">
      <c r="G43" s="20">
        <f>+E132</f>
        <v>250000</v>
      </c>
    </row>
    <row r="44" spans="1:11" ht="57" customHeight="1" x14ac:dyDescent="0.2">
      <c r="A44" s="43" t="s">
        <v>90</v>
      </c>
      <c r="B44" s="43"/>
      <c r="C44" s="43"/>
      <c r="D44" s="43"/>
      <c r="E44" s="43"/>
      <c r="F44" s="43"/>
      <c r="G44" s="43"/>
      <c r="H44" s="43"/>
      <c r="J44" s="30"/>
      <c r="K44" s="30"/>
    </row>
    <row r="45" spans="1:11" ht="13.5" customHeight="1" x14ac:dyDescent="0.2">
      <c r="A45" s="39" t="s">
        <v>77</v>
      </c>
      <c r="B45" s="39"/>
      <c r="C45" s="39"/>
      <c r="D45" s="39"/>
      <c r="E45" s="39"/>
      <c r="F45" s="39"/>
      <c r="G45" s="39"/>
      <c r="H45" s="39"/>
      <c r="I45" s="39"/>
      <c r="J45" s="39"/>
      <c r="K45" s="39"/>
    </row>
    <row r="46" spans="1:11" ht="11.25" customHeight="1" x14ac:dyDescent="0.2">
      <c r="G46" s="20">
        <f>+E133</f>
        <v>60000</v>
      </c>
    </row>
    <row r="47" spans="1:11" ht="84.75" customHeight="1" x14ac:dyDescent="0.2">
      <c r="A47" s="43" t="s">
        <v>91</v>
      </c>
      <c r="B47" s="43"/>
      <c r="C47" s="43"/>
      <c r="D47" s="43"/>
      <c r="E47" s="43"/>
      <c r="F47" s="43"/>
      <c r="G47" s="43"/>
      <c r="H47" s="43"/>
    </row>
    <row r="48" spans="1:11" ht="13.5" customHeight="1" x14ac:dyDescent="0.2">
      <c r="A48" s="39" t="s">
        <v>77</v>
      </c>
      <c r="B48" s="39"/>
      <c r="C48" s="39"/>
      <c r="D48" s="39"/>
      <c r="E48" s="39"/>
      <c r="F48" s="39"/>
      <c r="G48" s="39"/>
      <c r="H48" s="39"/>
      <c r="I48" s="39"/>
      <c r="J48" s="39"/>
      <c r="K48" s="39"/>
    </row>
    <row r="49" spans="1:11" ht="11.25" customHeight="1" x14ac:dyDescent="0.2">
      <c r="G49" s="20">
        <f>+E134</f>
        <v>108650</v>
      </c>
    </row>
    <row r="50" spans="1:11" ht="13.5" customHeight="1" x14ac:dyDescent="0.2">
      <c r="A50" s="39" t="s">
        <v>61</v>
      </c>
      <c r="B50" s="39"/>
      <c r="C50" s="39"/>
      <c r="D50" s="39"/>
      <c r="E50" s="39"/>
      <c r="F50" s="39"/>
      <c r="G50" s="39"/>
      <c r="H50" s="39"/>
    </row>
    <row r="51" spans="1:11" x14ac:dyDescent="0.2">
      <c r="A51" s="28"/>
      <c r="B51" s="28"/>
      <c r="C51" s="28"/>
      <c r="D51" s="28"/>
      <c r="E51" s="28"/>
      <c r="F51" s="28"/>
      <c r="G51" s="11">
        <f>+G49+G46+G43</f>
        <v>418650</v>
      </c>
      <c r="H51" s="28"/>
    </row>
    <row r="52" spans="1:11" ht="14.25" customHeight="1" x14ac:dyDescent="0.2">
      <c r="A52" s="28"/>
      <c r="B52" s="28"/>
      <c r="C52" s="28"/>
      <c r="D52" s="28"/>
      <c r="E52" s="28"/>
      <c r="F52" s="28"/>
      <c r="G52" s="28"/>
      <c r="H52" s="28"/>
    </row>
    <row r="53" spans="1:11" x14ac:dyDescent="0.2">
      <c r="A53" s="39" t="s">
        <v>15</v>
      </c>
      <c r="B53" s="39"/>
      <c r="C53" s="39"/>
      <c r="D53" s="39"/>
      <c r="E53" s="39"/>
      <c r="F53" s="39"/>
      <c r="G53" s="39"/>
      <c r="H53" s="39"/>
    </row>
    <row r="54" spans="1:11" ht="55.5" customHeight="1" x14ac:dyDescent="0.2">
      <c r="A54" s="37" t="s">
        <v>65</v>
      </c>
      <c r="B54" s="37"/>
      <c r="C54" s="37"/>
      <c r="D54" s="37"/>
      <c r="E54" s="37"/>
      <c r="F54" s="37"/>
      <c r="G54" s="37"/>
      <c r="H54" s="37"/>
    </row>
    <row r="55" spans="1:11" ht="46.5" customHeight="1" x14ac:dyDescent="0.2">
      <c r="A55" s="40" t="s">
        <v>62</v>
      </c>
      <c r="B55" s="40"/>
      <c r="C55" s="40"/>
      <c r="D55" s="40"/>
      <c r="E55" s="40"/>
      <c r="F55" s="40"/>
      <c r="G55" s="40"/>
      <c r="H55" s="40"/>
      <c r="I55" s="10"/>
    </row>
    <row r="56" spans="1:11" x14ac:dyDescent="0.2">
      <c r="A56" s="26"/>
      <c r="B56" s="26"/>
      <c r="C56" s="26"/>
      <c r="D56" s="26"/>
      <c r="E56" s="26"/>
      <c r="F56" s="26"/>
      <c r="G56" s="26"/>
      <c r="H56" s="26"/>
    </row>
    <row r="57" spans="1:11" x14ac:dyDescent="0.2">
      <c r="A57" s="39" t="s">
        <v>63</v>
      </c>
      <c r="B57" s="39"/>
      <c r="C57" s="39"/>
      <c r="D57" s="39"/>
      <c r="E57" s="39"/>
      <c r="F57" s="39"/>
      <c r="G57" s="39"/>
      <c r="H57" s="39"/>
    </row>
    <row r="58" spans="1:11" x14ac:dyDescent="0.2">
      <c r="A58" s="26"/>
      <c r="B58" s="26"/>
      <c r="C58" s="26"/>
      <c r="D58" s="26"/>
      <c r="E58" s="26"/>
      <c r="F58" s="26"/>
      <c r="G58" s="11">
        <v>70000</v>
      </c>
      <c r="H58" s="26"/>
    </row>
    <row r="59" spans="1:11" ht="25.5" customHeight="1" x14ac:dyDescent="0.2">
      <c r="A59" s="39" t="s">
        <v>64</v>
      </c>
      <c r="B59" s="39"/>
      <c r="C59" s="39"/>
      <c r="D59" s="39"/>
      <c r="E59" s="39"/>
      <c r="F59" s="39"/>
      <c r="G59" s="39"/>
      <c r="H59" s="39"/>
    </row>
    <row r="60" spans="1:11" ht="72.75" customHeight="1" x14ac:dyDescent="0.2">
      <c r="A60" s="37" t="s">
        <v>66</v>
      </c>
      <c r="B60" s="37"/>
      <c r="C60" s="37"/>
      <c r="D60" s="37"/>
      <c r="E60" s="37"/>
      <c r="F60" s="37"/>
      <c r="G60" s="37"/>
      <c r="H60" s="37"/>
      <c r="I60" s="45"/>
      <c r="J60" s="45"/>
      <c r="K60" s="45"/>
    </row>
    <row r="61" spans="1:11" ht="82.5" customHeight="1" x14ac:dyDescent="0.2">
      <c r="A61" s="42" t="s">
        <v>113</v>
      </c>
      <c r="B61" s="42"/>
      <c r="C61" s="42"/>
      <c r="D61" s="42"/>
      <c r="E61" s="42"/>
      <c r="F61" s="42"/>
      <c r="G61" s="42"/>
      <c r="H61" s="42"/>
      <c r="I61" s="45"/>
      <c r="J61" s="45"/>
      <c r="K61" s="45"/>
    </row>
    <row r="62" spans="1:11" ht="15.75" customHeight="1" x14ac:dyDescent="0.2">
      <c r="A62" s="39" t="s">
        <v>77</v>
      </c>
      <c r="B62" s="39"/>
      <c r="C62" s="39"/>
      <c r="D62" s="39"/>
      <c r="E62" s="39"/>
      <c r="F62" s="39"/>
      <c r="G62" s="39"/>
      <c r="H62" s="39"/>
      <c r="I62" s="39"/>
      <c r="J62" s="39"/>
      <c r="K62" s="39"/>
    </row>
    <row r="63" spans="1:11" ht="13.5" customHeight="1" x14ac:dyDescent="0.2">
      <c r="G63" s="20">
        <f>+E144+E146</f>
        <v>1132255.19</v>
      </c>
    </row>
    <row r="64" spans="1:11" ht="72.75" customHeight="1" x14ac:dyDescent="0.2">
      <c r="A64" s="42" t="s">
        <v>114</v>
      </c>
      <c r="B64" s="42"/>
      <c r="C64" s="42"/>
      <c r="D64" s="42"/>
      <c r="E64" s="42"/>
      <c r="F64" s="42"/>
      <c r="G64" s="42"/>
      <c r="H64" s="42"/>
      <c r="I64" s="46"/>
      <c r="J64" s="46"/>
      <c r="K64" s="46"/>
    </row>
    <row r="65" spans="1:11" ht="15.75" customHeight="1" x14ac:dyDescent="0.2">
      <c r="A65" s="39" t="s">
        <v>77</v>
      </c>
      <c r="B65" s="39"/>
      <c r="C65" s="39"/>
      <c r="D65" s="39"/>
      <c r="E65" s="39"/>
      <c r="F65" s="39"/>
      <c r="G65" s="39"/>
      <c r="H65" s="39"/>
      <c r="I65" s="39"/>
      <c r="J65" s="39"/>
      <c r="K65" s="39"/>
    </row>
    <row r="66" spans="1:11" ht="15.75" customHeight="1" x14ac:dyDescent="0.2">
      <c r="G66" s="20">
        <f>+E147</f>
        <v>33000</v>
      </c>
    </row>
    <row r="67" spans="1:11" ht="71.25" customHeight="1" x14ac:dyDescent="0.2">
      <c r="A67" s="42" t="s">
        <v>115</v>
      </c>
      <c r="B67" s="42"/>
      <c r="C67" s="42"/>
      <c r="D67" s="42"/>
      <c r="E67" s="42"/>
      <c r="F67" s="42"/>
      <c r="G67" s="42"/>
      <c r="H67" s="42"/>
      <c r="I67" s="46"/>
      <c r="J67" s="46"/>
      <c r="K67" s="46"/>
    </row>
    <row r="68" spans="1:11" ht="15.75" customHeight="1" x14ac:dyDescent="0.2">
      <c r="A68" s="39" t="s">
        <v>77</v>
      </c>
      <c r="B68" s="39"/>
      <c r="C68" s="39"/>
      <c r="D68" s="39"/>
      <c r="E68" s="39"/>
      <c r="F68" s="39"/>
      <c r="G68" s="39"/>
      <c r="H68" s="39"/>
      <c r="I68" s="39"/>
      <c r="J68" s="39"/>
      <c r="K68" s="39"/>
    </row>
    <row r="69" spans="1:11" ht="15.75" customHeight="1" x14ac:dyDescent="0.2">
      <c r="G69" s="20">
        <f>+E148</f>
        <v>20000</v>
      </c>
    </row>
    <row r="70" spans="1:11" ht="13.5" customHeight="1" x14ac:dyDescent="0.2">
      <c r="A70" s="39" t="s">
        <v>50</v>
      </c>
      <c r="B70" s="39"/>
      <c r="C70" s="39"/>
      <c r="D70" s="39"/>
      <c r="E70" s="39"/>
      <c r="F70" s="39"/>
      <c r="G70" s="39"/>
      <c r="H70" s="39"/>
    </row>
    <row r="71" spans="1:11" x14ac:dyDescent="0.2">
      <c r="A71" s="28"/>
      <c r="B71" s="28"/>
      <c r="C71" s="28"/>
      <c r="D71" s="28"/>
      <c r="E71" s="28"/>
      <c r="F71" s="28"/>
      <c r="G71" s="11">
        <f>+G69+G66+G63</f>
        <v>1185255.19</v>
      </c>
      <c r="H71" s="28"/>
    </row>
    <row r="72" spans="1:11" ht="26.25" customHeight="1" x14ac:dyDescent="0.2">
      <c r="A72" s="39" t="s">
        <v>67</v>
      </c>
      <c r="B72" s="39"/>
      <c r="C72" s="39"/>
      <c r="D72" s="39"/>
      <c r="E72" s="39"/>
      <c r="F72" s="39"/>
      <c r="G72" s="39"/>
      <c r="H72" s="39"/>
      <c r="I72" s="39"/>
      <c r="J72" s="39"/>
      <c r="K72" s="39"/>
    </row>
    <row r="73" spans="1:11" s="27" customFormat="1" ht="18" customHeight="1" x14ac:dyDescent="0.2">
      <c r="A73" s="45" t="s">
        <v>85</v>
      </c>
      <c r="B73" s="45"/>
      <c r="C73" s="45"/>
      <c r="D73" s="45"/>
      <c r="E73" s="45"/>
      <c r="F73" s="45"/>
      <c r="G73" s="45"/>
      <c r="H73" s="45"/>
      <c r="I73" s="45"/>
      <c r="J73" s="45"/>
      <c r="K73" s="45"/>
    </row>
    <row r="74" spans="1:11" s="27" customFormat="1" ht="62.25" customHeight="1" x14ac:dyDescent="0.2">
      <c r="A74" s="42" t="s">
        <v>86</v>
      </c>
      <c r="B74" s="42"/>
      <c r="C74" s="42"/>
      <c r="D74" s="42"/>
      <c r="E74" s="42"/>
      <c r="F74" s="42"/>
      <c r="G74" s="42"/>
      <c r="H74" s="42"/>
      <c r="I74" s="45"/>
      <c r="J74" s="45"/>
      <c r="K74" s="45"/>
    </row>
    <row r="75" spans="1:11" ht="15.75" customHeight="1" x14ac:dyDescent="0.2">
      <c r="A75" s="39" t="s">
        <v>77</v>
      </c>
      <c r="B75" s="39"/>
      <c r="C75" s="39"/>
      <c r="D75" s="39"/>
      <c r="E75" s="39"/>
      <c r="F75" s="39"/>
      <c r="G75" s="39"/>
      <c r="H75" s="39"/>
      <c r="I75" s="39"/>
      <c r="J75" s="39"/>
      <c r="K75" s="39"/>
    </row>
    <row r="76" spans="1:11" ht="15.75" customHeight="1" x14ac:dyDescent="0.2">
      <c r="G76" s="20">
        <f>+E153</f>
        <v>80000</v>
      </c>
    </row>
    <row r="77" spans="1:11" s="27" customFormat="1" ht="34.5" customHeight="1" x14ac:dyDescent="0.2">
      <c r="A77" s="42" t="s">
        <v>84</v>
      </c>
      <c r="B77" s="42"/>
      <c r="C77" s="42"/>
      <c r="D77" s="42"/>
      <c r="E77" s="42"/>
      <c r="F77" s="42"/>
      <c r="G77" s="42"/>
      <c r="H77" s="42"/>
      <c r="I77" s="45"/>
      <c r="J77" s="45"/>
      <c r="K77" s="45"/>
    </row>
    <row r="78" spans="1:11" ht="15.75" customHeight="1" x14ac:dyDescent="0.2">
      <c r="A78" s="39" t="s">
        <v>77</v>
      </c>
      <c r="B78" s="39"/>
      <c r="C78" s="39"/>
      <c r="D78" s="39"/>
      <c r="E78" s="39"/>
      <c r="F78" s="39"/>
      <c r="G78" s="39"/>
      <c r="H78" s="39"/>
      <c r="I78" s="39"/>
      <c r="J78" s="39"/>
      <c r="K78" s="39"/>
    </row>
    <row r="79" spans="1:11" ht="15.75" customHeight="1" x14ac:dyDescent="0.2">
      <c r="G79" s="20">
        <f>+E154</f>
        <v>62500</v>
      </c>
    </row>
    <row r="80" spans="1:11" s="27" customFormat="1" ht="17.25" customHeight="1" x14ac:dyDescent="0.2">
      <c r="A80" s="39" t="s">
        <v>70</v>
      </c>
      <c r="B80" s="39"/>
      <c r="C80" s="39"/>
      <c r="D80" s="39"/>
      <c r="E80" s="39"/>
      <c r="F80" s="39"/>
      <c r="G80" s="39"/>
      <c r="H80" s="39"/>
    </row>
    <row r="81" spans="1:11" s="27" customFormat="1" ht="12" customHeight="1" x14ac:dyDescent="0.2">
      <c r="A81" s="28"/>
      <c r="B81" s="28"/>
      <c r="C81" s="28"/>
      <c r="D81" s="28"/>
      <c r="E81" s="28"/>
      <c r="F81" s="28"/>
      <c r="G81" s="33">
        <f>+G79+G76</f>
        <v>142500</v>
      </c>
      <c r="H81" s="28"/>
    </row>
    <row r="82" spans="1:11" s="27" customFormat="1" ht="14.25" customHeight="1" x14ac:dyDescent="0.2">
      <c r="A82" s="39" t="s">
        <v>68</v>
      </c>
      <c r="B82" s="39"/>
      <c r="C82" s="39"/>
      <c r="D82" s="39"/>
      <c r="E82" s="39"/>
      <c r="F82" s="39"/>
      <c r="G82" s="39"/>
      <c r="H82" s="39"/>
    </row>
    <row r="83" spans="1:11" s="27" customFormat="1" ht="24" customHeight="1" x14ac:dyDescent="0.2">
      <c r="A83" s="48" t="s">
        <v>69</v>
      </c>
      <c r="B83" s="48"/>
      <c r="C83" s="48"/>
      <c r="D83" s="48"/>
      <c r="E83" s="48"/>
      <c r="F83" s="48"/>
      <c r="G83" s="48"/>
      <c r="H83" s="48"/>
    </row>
    <row r="84" spans="1:11" s="27" customFormat="1" ht="49.5" customHeight="1" x14ac:dyDescent="0.2">
      <c r="A84" s="42" t="s">
        <v>83</v>
      </c>
      <c r="B84" s="42"/>
      <c r="C84" s="42"/>
      <c r="D84" s="42"/>
      <c r="E84" s="42"/>
      <c r="F84" s="42"/>
      <c r="G84" s="42"/>
      <c r="H84" s="42"/>
      <c r="I84" s="46"/>
      <c r="J84" s="46"/>
      <c r="K84" s="46"/>
    </row>
    <row r="85" spans="1:11" s="27" customFormat="1" ht="52.5" customHeight="1" x14ac:dyDescent="0.2">
      <c r="A85" s="42" t="s">
        <v>82</v>
      </c>
      <c r="B85" s="42"/>
      <c r="C85" s="42"/>
      <c r="D85" s="42"/>
      <c r="E85" s="42"/>
      <c r="F85" s="42"/>
      <c r="G85" s="42"/>
      <c r="H85" s="42"/>
      <c r="I85" s="31"/>
    </row>
    <row r="86" spans="1:11" ht="15.75" customHeight="1" x14ac:dyDescent="0.2">
      <c r="A86" s="39" t="s">
        <v>77</v>
      </c>
      <c r="B86" s="39"/>
      <c r="C86" s="39"/>
      <c r="D86" s="39"/>
      <c r="E86" s="39"/>
      <c r="F86" s="39"/>
      <c r="G86" s="39"/>
      <c r="H86" s="39"/>
      <c r="I86" s="39"/>
      <c r="J86" s="39"/>
      <c r="K86" s="39"/>
    </row>
    <row r="87" spans="1:11" ht="15.75" customHeight="1" x14ac:dyDescent="0.2">
      <c r="G87" s="20">
        <f>+E163</f>
        <v>425643.96</v>
      </c>
    </row>
    <row r="88" spans="1:11" s="27" customFormat="1" ht="38.25" customHeight="1" x14ac:dyDescent="0.2">
      <c r="A88" s="42" t="s">
        <v>74</v>
      </c>
      <c r="B88" s="42"/>
      <c r="C88" s="42"/>
      <c r="D88" s="42"/>
      <c r="E88" s="42"/>
      <c r="F88" s="42"/>
      <c r="G88" s="42"/>
      <c r="H88" s="42"/>
      <c r="I88" s="31"/>
      <c r="J88" s="38"/>
      <c r="K88" s="38"/>
    </row>
    <row r="89" spans="1:11" s="27" customFormat="1" ht="9.75" customHeight="1" x14ac:dyDescent="0.2">
      <c r="A89" s="47"/>
      <c r="B89" s="47"/>
      <c r="C89" s="47"/>
      <c r="D89" s="47"/>
      <c r="E89" s="47"/>
      <c r="F89" s="47"/>
      <c r="G89" s="47"/>
      <c r="H89" s="47"/>
      <c r="I89" s="31"/>
      <c r="J89" s="46"/>
      <c r="K89" s="46"/>
    </row>
    <row r="90" spans="1:11" ht="15.75" customHeight="1" x14ac:dyDescent="0.2">
      <c r="A90" s="39" t="s">
        <v>77</v>
      </c>
      <c r="B90" s="39"/>
      <c r="C90" s="39"/>
      <c r="D90" s="39"/>
      <c r="E90" s="39"/>
      <c r="F90" s="39"/>
      <c r="G90" s="39"/>
      <c r="H90" s="39"/>
      <c r="I90" s="39"/>
      <c r="J90" s="39"/>
      <c r="K90" s="39"/>
    </row>
    <row r="91" spans="1:11" ht="15.75" customHeight="1" x14ac:dyDescent="0.2">
      <c r="G91" s="20">
        <f>+E164</f>
        <v>19000</v>
      </c>
    </row>
    <row r="92" spans="1:11" s="27" customFormat="1" ht="30" customHeight="1" x14ac:dyDescent="0.2">
      <c r="A92" s="42" t="s">
        <v>87</v>
      </c>
      <c r="B92" s="42"/>
      <c r="C92" s="42"/>
      <c r="D92" s="42"/>
      <c r="E92" s="42"/>
      <c r="F92" s="42"/>
      <c r="G92" s="42"/>
      <c r="H92" s="42"/>
      <c r="I92" s="31"/>
      <c r="J92" s="30"/>
      <c r="K92" s="30"/>
    </row>
    <row r="93" spans="1:11" ht="15.75" customHeight="1" x14ac:dyDescent="0.2">
      <c r="A93" s="39" t="s">
        <v>77</v>
      </c>
      <c r="B93" s="39"/>
      <c r="C93" s="39"/>
      <c r="D93" s="39"/>
      <c r="E93" s="39"/>
      <c r="F93" s="39"/>
      <c r="G93" s="39"/>
      <c r="H93" s="39"/>
      <c r="I93" s="39"/>
      <c r="J93" s="39"/>
      <c r="K93" s="39"/>
    </row>
    <row r="94" spans="1:11" ht="15.75" customHeight="1" x14ac:dyDescent="0.2">
      <c r="G94" s="20">
        <f>+E165</f>
        <v>100000</v>
      </c>
    </row>
    <row r="95" spans="1:11" s="27" customFormat="1" ht="12.75" customHeight="1" x14ac:dyDescent="0.2">
      <c r="A95" s="39" t="s">
        <v>71</v>
      </c>
      <c r="B95" s="39"/>
      <c r="C95" s="39"/>
      <c r="D95" s="39"/>
      <c r="E95" s="39"/>
      <c r="F95" s="39"/>
      <c r="G95" s="39"/>
      <c r="H95" s="39"/>
      <c r="I95" s="31"/>
      <c r="J95" s="30"/>
      <c r="K95" s="30"/>
    </row>
    <row r="96" spans="1:11" s="27" customFormat="1" ht="15" customHeight="1" x14ac:dyDescent="0.2">
      <c r="A96" s="31"/>
      <c r="B96" s="31"/>
      <c r="C96" s="31"/>
      <c r="D96" s="31"/>
      <c r="E96" s="31"/>
      <c r="F96" s="31"/>
      <c r="G96" s="11">
        <f>+G94+G91+G87</f>
        <v>544643.96</v>
      </c>
      <c r="H96" s="31"/>
      <c r="I96" s="31"/>
      <c r="J96" s="30"/>
      <c r="K96" s="30"/>
    </row>
    <row r="97" spans="1:11" s="27" customFormat="1" ht="21" customHeight="1" x14ac:dyDescent="0.2">
      <c r="A97" s="48" t="s">
        <v>16</v>
      </c>
      <c r="B97" s="48"/>
      <c r="C97" s="48"/>
      <c r="D97" s="48"/>
      <c r="E97" s="48"/>
      <c r="F97" s="48"/>
      <c r="G97" s="48"/>
      <c r="H97" s="48"/>
      <c r="I97" s="31"/>
      <c r="J97" s="30"/>
      <c r="K97" s="30"/>
    </row>
    <row r="98" spans="1:11" s="27" customFormat="1" ht="59.25" customHeight="1" x14ac:dyDescent="0.2">
      <c r="A98" s="42" t="s">
        <v>78</v>
      </c>
      <c r="B98" s="42"/>
      <c r="C98" s="42"/>
      <c r="D98" s="42"/>
      <c r="E98" s="42"/>
      <c r="F98" s="42"/>
      <c r="G98" s="42"/>
      <c r="H98" s="42"/>
      <c r="I98" s="31"/>
      <c r="J98" s="30"/>
      <c r="K98" s="30"/>
    </row>
    <row r="99" spans="1:11" ht="15.75" customHeight="1" x14ac:dyDescent="0.2">
      <c r="A99" s="39" t="s">
        <v>77</v>
      </c>
      <c r="B99" s="39"/>
      <c r="C99" s="39"/>
      <c r="D99" s="39"/>
      <c r="E99" s="39"/>
      <c r="F99" s="39"/>
      <c r="G99" s="39"/>
      <c r="H99" s="39"/>
      <c r="I99" s="39"/>
      <c r="J99" s="39"/>
      <c r="K99" s="39"/>
    </row>
    <row r="100" spans="1:11" ht="15.75" customHeight="1" x14ac:dyDescent="0.2">
      <c r="G100" s="22">
        <f>+E170</f>
        <v>140000</v>
      </c>
    </row>
    <row r="101" spans="1:11" s="27" customFormat="1" ht="23.25" customHeight="1" x14ac:dyDescent="0.2">
      <c r="A101" s="40" t="s">
        <v>72</v>
      </c>
      <c r="B101" s="40"/>
      <c r="C101" s="40"/>
      <c r="D101" s="40"/>
      <c r="E101" s="40"/>
      <c r="F101" s="40"/>
      <c r="G101" s="40"/>
      <c r="H101" s="40"/>
      <c r="I101" s="31"/>
      <c r="J101" s="30"/>
      <c r="K101" s="30"/>
    </row>
    <row r="102" spans="1:11" ht="15.75" customHeight="1" x14ac:dyDescent="0.2">
      <c r="A102" s="39" t="s">
        <v>77</v>
      </c>
      <c r="B102" s="39"/>
      <c r="C102" s="39"/>
      <c r="D102" s="39"/>
      <c r="E102" s="39"/>
      <c r="F102" s="39"/>
      <c r="G102" s="39"/>
      <c r="H102" s="39"/>
      <c r="I102" s="39"/>
      <c r="J102" s="39"/>
      <c r="K102" s="39"/>
    </row>
    <row r="103" spans="1:11" ht="15.75" customHeight="1" x14ac:dyDescent="0.2">
      <c r="G103" s="22">
        <f>+E171</f>
        <v>300000</v>
      </c>
    </row>
    <row r="104" spans="1:11" s="27" customFormat="1" ht="12" customHeight="1" x14ac:dyDescent="0.2">
      <c r="A104" s="39" t="s">
        <v>73</v>
      </c>
      <c r="B104" s="39"/>
      <c r="C104" s="39"/>
      <c r="D104" s="39"/>
      <c r="E104" s="39"/>
      <c r="F104" s="39"/>
      <c r="G104" s="39"/>
      <c r="H104" s="39"/>
      <c r="I104" s="31"/>
      <c r="J104" s="30"/>
      <c r="K104" s="30"/>
    </row>
    <row r="105" spans="1:11" s="27" customFormat="1" ht="12" customHeight="1" x14ac:dyDescent="0.2">
      <c r="A105" s="28"/>
      <c r="B105" s="28"/>
      <c r="C105" s="28"/>
      <c r="D105" s="28"/>
      <c r="E105" s="28"/>
      <c r="F105" s="28"/>
      <c r="G105" s="23">
        <f>+G103+G100</f>
        <v>440000</v>
      </c>
      <c r="H105" s="28"/>
      <c r="I105" s="31"/>
      <c r="J105" s="30"/>
      <c r="K105" s="30"/>
    </row>
    <row r="106" spans="1:11" ht="24" customHeight="1" x14ac:dyDescent="0.2">
      <c r="A106" s="36" t="s">
        <v>11</v>
      </c>
      <c r="B106" s="36"/>
      <c r="C106" s="36"/>
      <c r="D106" s="36"/>
      <c r="E106" s="36"/>
      <c r="F106" s="36"/>
      <c r="G106" s="36"/>
      <c r="H106" s="36"/>
    </row>
    <row r="107" spans="1:11" x14ac:dyDescent="0.2">
      <c r="A107" s="52" t="s">
        <v>21</v>
      </c>
      <c r="B107" s="52"/>
      <c r="C107" s="52"/>
      <c r="D107" s="52"/>
      <c r="E107" s="52"/>
      <c r="F107" s="52"/>
      <c r="G107" s="52"/>
      <c r="H107" s="52"/>
    </row>
    <row r="108" spans="1:11" x14ac:dyDescent="0.2">
      <c r="A108" s="1" t="s">
        <v>22</v>
      </c>
      <c r="C108" s="7">
        <v>0</v>
      </c>
    </row>
    <row r="109" spans="1:11" x14ac:dyDescent="0.2">
      <c r="A109" s="1" t="s">
        <v>23</v>
      </c>
      <c r="C109" s="7">
        <v>2358141.65</v>
      </c>
      <c r="J109" s="5"/>
    </row>
    <row r="110" spans="1:11" x14ac:dyDescent="0.2">
      <c r="A110" s="1" t="s">
        <v>24</v>
      </c>
      <c r="C110" s="7">
        <v>0</v>
      </c>
    </row>
    <row r="111" spans="1:11" x14ac:dyDescent="0.2">
      <c r="A111" s="1" t="s">
        <v>25</v>
      </c>
      <c r="C111" s="7">
        <v>466407.5</v>
      </c>
    </row>
    <row r="112" spans="1:11" x14ac:dyDescent="0.2">
      <c r="A112" s="1" t="s">
        <v>129</v>
      </c>
      <c r="C112" s="7">
        <f>C113+C114</f>
        <v>344000</v>
      </c>
    </row>
    <row r="113" spans="1:11" x14ac:dyDescent="0.2">
      <c r="A113" s="1" t="s">
        <v>48</v>
      </c>
      <c r="C113" s="7">
        <v>340000</v>
      </c>
    </row>
    <row r="114" spans="1:11" x14ac:dyDescent="0.2">
      <c r="A114" s="1" t="s">
        <v>128</v>
      </c>
      <c r="C114" s="7">
        <v>4000</v>
      </c>
    </row>
    <row r="115" spans="1:11" x14ac:dyDescent="0.2">
      <c r="A115" s="1" t="s">
        <v>26</v>
      </c>
      <c r="C115" s="7">
        <v>0</v>
      </c>
    </row>
    <row r="116" spans="1:11" x14ac:dyDescent="0.2">
      <c r="A116" s="1" t="s">
        <v>27</v>
      </c>
      <c r="C116" s="7">
        <v>0</v>
      </c>
    </row>
    <row r="117" spans="1:11" x14ac:dyDescent="0.2">
      <c r="A117" s="1" t="s">
        <v>28</v>
      </c>
      <c r="C117" s="7">
        <v>0</v>
      </c>
    </row>
    <row r="118" spans="1:11" x14ac:dyDescent="0.2">
      <c r="A118" s="8" t="s">
        <v>12</v>
      </c>
      <c r="B118" s="6"/>
      <c r="C118" s="9">
        <f>SUM(C108:C112,C115:C117)</f>
        <v>3168549.15</v>
      </c>
    </row>
    <row r="119" spans="1:11" ht="24" customHeight="1" x14ac:dyDescent="0.2">
      <c r="A119" s="36" t="s">
        <v>17</v>
      </c>
      <c r="B119" s="36"/>
      <c r="C119" s="36"/>
      <c r="D119" s="36"/>
      <c r="E119" s="36"/>
      <c r="F119" s="36"/>
      <c r="G119" s="36"/>
      <c r="H119" s="36"/>
    </row>
    <row r="120" spans="1:11" ht="21" customHeight="1" x14ac:dyDescent="0.2">
      <c r="A120" s="53" t="s">
        <v>44</v>
      </c>
      <c r="B120" s="53"/>
      <c r="C120" s="53"/>
      <c r="D120" s="53"/>
      <c r="E120" s="53"/>
      <c r="F120" s="53"/>
      <c r="G120" s="53"/>
      <c r="H120" s="53"/>
    </row>
    <row r="121" spans="1:11" x14ac:dyDescent="0.2">
      <c r="E121" s="36"/>
      <c r="F121" s="36"/>
      <c r="G121" s="36"/>
      <c r="H121" s="36"/>
      <c r="I121" s="36"/>
      <c r="J121" s="36"/>
      <c r="K121" s="36"/>
    </row>
    <row r="122" spans="1:11" x14ac:dyDescent="0.2">
      <c r="A122" s="54" t="s">
        <v>75</v>
      </c>
      <c r="B122" s="54"/>
      <c r="C122" s="54"/>
      <c r="D122" s="54"/>
      <c r="E122" s="54"/>
      <c r="F122" s="54"/>
      <c r="G122" s="54"/>
      <c r="H122" s="54"/>
    </row>
    <row r="123" spans="1:11" x14ac:dyDescent="0.2">
      <c r="A123" s="49" t="s">
        <v>29</v>
      </c>
      <c r="B123" s="49"/>
      <c r="C123" s="49"/>
      <c r="D123" s="3" t="s">
        <v>13</v>
      </c>
      <c r="E123" s="3" t="s">
        <v>32</v>
      </c>
      <c r="F123" s="49" t="s">
        <v>14</v>
      </c>
      <c r="G123" s="49"/>
      <c r="H123" s="49"/>
    </row>
    <row r="124" spans="1:11" x14ac:dyDescent="0.2">
      <c r="A124" s="50" t="s">
        <v>92</v>
      </c>
      <c r="B124" s="50"/>
      <c r="C124" s="50"/>
      <c r="D124" s="12" t="s">
        <v>30</v>
      </c>
      <c r="E124" s="18">
        <f>142000*1.25</f>
        <v>177500</v>
      </c>
      <c r="F124" s="51" t="s">
        <v>53</v>
      </c>
      <c r="G124" s="51"/>
      <c r="H124" s="13">
        <v>177500</v>
      </c>
    </row>
    <row r="125" spans="1:11" ht="13.5" customHeight="1" x14ac:dyDescent="0.2">
      <c r="A125" s="50" t="s">
        <v>93</v>
      </c>
      <c r="B125" s="50"/>
      <c r="C125" s="50"/>
      <c r="D125" s="12" t="s">
        <v>116</v>
      </c>
      <c r="E125" s="13">
        <v>40000</v>
      </c>
      <c r="F125" s="51" t="s">
        <v>53</v>
      </c>
      <c r="G125" s="51"/>
      <c r="H125" s="13">
        <v>36000</v>
      </c>
    </row>
    <row r="126" spans="1:11" ht="13.5" customHeight="1" x14ac:dyDescent="0.2">
      <c r="A126" s="25"/>
      <c r="B126" s="25"/>
      <c r="C126" s="25"/>
      <c r="D126" s="12" t="s">
        <v>123</v>
      </c>
      <c r="E126" s="24"/>
      <c r="F126" s="51" t="s">
        <v>124</v>
      </c>
      <c r="G126" s="51"/>
      <c r="H126" s="24">
        <v>4000</v>
      </c>
    </row>
    <row r="127" spans="1:11" ht="13.5" customHeight="1" x14ac:dyDescent="0.2">
      <c r="A127" s="50" t="s">
        <v>94</v>
      </c>
      <c r="B127" s="50"/>
      <c r="C127" s="50"/>
      <c r="D127" s="12" t="s">
        <v>31</v>
      </c>
      <c r="E127" s="13">
        <v>150000</v>
      </c>
      <c r="F127" s="51" t="s">
        <v>53</v>
      </c>
      <c r="G127" s="51"/>
      <c r="H127" s="13">
        <v>150000</v>
      </c>
    </row>
    <row r="128" spans="1:11" ht="14.25" customHeight="1" x14ac:dyDescent="0.2">
      <c r="A128" s="55" t="s">
        <v>34</v>
      </c>
      <c r="B128" s="55"/>
      <c r="C128" s="55"/>
      <c r="D128" s="55"/>
      <c r="E128" s="4">
        <f>SUM(E124:E125:E127)</f>
        <v>367500</v>
      </c>
      <c r="F128" s="56"/>
      <c r="G128" s="56"/>
      <c r="H128" s="4">
        <f>SUM(H124:H125:H127)</f>
        <v>367500</v>
      </c>
    </row>
    <row r="129" spans="1:10" ht="15.75" customHeight="1" x14ac:dyDescent="0.2"/>
    <row r="130" spans="1:10" ht="12.75" customHeight="1" x14ac:dyDescent="0.2">
      <c r="A130" s="54" t="s">
        <v>95</v>
      </c>
      <c r="B130" s="54"/>
      <c r="C130" s="54"/>
      <c r="D130" s="54"/>
      <c r="E130" s="54"/>
      <c r="F130" s="54"/>
      <c r="G130" s="54"/>
      <c r="H130" s="54"/>
    </row>
    <row r="131" spans="1:10" x14ac:dyDescent="0.2">
      <c r="A131" s="49" t="s">
        <v>29</v>
      </c>
      <c r="B131" s="49"/>
      <c r="C131" s="49"/>
      <c r="D131" s="3" t="s">
        <v>13</v>
      </c>
      <c r="E131" s="3" t="s">
        <v>32</v>
      </c>
      <c r="F131" s="49" t="s">
        <v>14</v>
      </c>
      <c r="G131" s="49"/>
      <c r="H131" s="49"/>
    </row>
    <row r="132" spans="1:10" x14ac:dyDescent="0.2">
      <c r="A132" s="50" t="s">
        <v>96</v>
      </c>
      <c r="B132" s="50"/>
      <c r="C132" s="50"/>
      <c r="D132" s="12" t="s">
        <v>117</v>
      </c>
      <c r="E132" s="18">
        <v>250000</v>
      </c>
      <c r="F132" s="51" t="s">
        <v>56</v>
      </c>
      <c r="G132" s="51"/>
      <c r="H132" s="13">
        <v>250000</v>
      </c>
    </row>
    <row r="133" spans="1:10" x14ac:dyDescent="0.2">
      <c r="A133" s="50" t="s">
        <v>106</v>
      </c>
      <c r="B133" s="50"/>
      <c r="C133" s="50"/>
      <c r="D133" s="12" t="s">
        <v>118</v>
      </c>
      <c r="E133" s="7">
        <v>60000</v>
      </c>
      <c r="F133" s="51" t="s">
        <v>56</v>
      </c>
      <c r="G133" s="51"/>
      <c r="H133" s="14">
        <v>60000</v>
      </c>
    </row>
    <row r="134" spans="1:10" ht="14.25" customHeight="1" x14ac:dyDescent="0.2">
      <c r="A134" s="50" t="s">
        <v>107</v>
      </c>
      <c r="B134" s="50"/>
      <c r="C134" s="50"/>
      <c r="D134" s="12" t="s">
        <v>119</v>
      </c>
      <c r="E134" s="18">
        <f>10000+78920*1.25</f>
        <v>108650</v>
      </c>
      <c r="F134" s="51" t="s">
        <v>53</v>
      </c>
      <c r="G134" s="51"/>
      <c r="H134" s="13">
        <v>108650</v>
      </c>
    </row>
    <row r="135" spans="1:10" ht="24.75" customHeight="1" x14ac:dyDescent="0.2">
      <c r="A135" s="55" t="s">
        <v>35</v>
      </c>
      <c r="B135" s="55"/>
      <c r="C135" s="55"/>
      <c r="D135" s="55"/>
      <c r="E135" s="4">
        <f>SUM(E132:E134)</f>
        <v>418650</v>
      </c>
      <c r="F135" s="56"/>
      <c r="G135" s="56"/>
      <c r="H135" s="4">
        <f>SUM(H132:H134)</f>
        <v>418650</v>
      </c>
    </row>
    <row r="136" spans="1:10" ht="21.75" customHeight="1" x14ac:dyDescent="0.2">
      <c r="C136" s="15"/>
      <c r="E136" s="15"/>
    </row>
    <row r="137" spans="1:10" ht="12.75" customHeight="1" x14ac:dyDescent="0.2">
      <c r="A137" s="54" t="s">
        <v>15</v>
      </c>
      <c r="B137" s="54"/>
      <c r="C137" s="54"/>
      <c r="D137" s="54"/>
      <c r="E137" s="54"/>
      <c r="F137" s="54"/>
      <c r="G137" s="54"/>
      <c r="H137" s="54"/>
      <c r="J137" s="5"/>
    </row>
    <row r="138" spans="1:10" x14ac:dyDescent="0.2">
      <c r="A138" s="49" t="s">
        <v>29</v>
      </c>
      <c r="B138" s="49"/>
      <c r="C138" s="49"/>
      <c r="D138" s="3" t="s">
        <v>13</v>
      </c>
      <c r="E138" s="3" t="s">
        <v>32</v>
      </c>
      <c r="F138" s="49" t="s">
        <v>14</v>
      </c>
      <c r="G138" s="49"/>
      <c r="H138" s="49"/>
    </row>
    <row r="139" spans="1:10" ht="12.75" customHeight="1" x14ac:dyDescent="0.2">
      <c r="A139" s="50" t="s">
        <v>97</v>
      </c>
      <c r="B139" s="50"/>
      <c r="C139" s="50"/>
      <c r="D139" s="12" t="s">
        <v>47</v>
      </c>
      <c r="E139" s="13">
        <v>70000</v>
      </c>
      <c r="F139" s="51" t="s">
        <v>53</v>
      </c>
      <c r="G139" s="51"/>
      <c r="H139" s="13">
        <v>70000</v>
      </c>
    </row>
    <row r="140" spans="1:10" ht="21.75" customHeight="1" x14ac:dyDescent="0.2">
      <c r="A140" s="55" t="s">
        <v>49</v>
      </c>
      <c r="B140" s="55"/>
      <c r="C140" s="55"/>
      <c r="D140" s="55"/>
      <c r="E140" s="4">
        <f>SUM(E139+E136)</f>
        <v>70000</v>
      </c>
      <c r="F140" s="56"/>
      <c r="G140" s="56"/>
      <c r="H140" s="4">
        <f>SUM(H139+H136)</f>
        <v>70000</v>
      </c>
    </row>
    <row r="141" spans="1:10" ht="24.75" customHeight="1" x14ac:dyDescent="0.2">
      <c r="C141" s="15"/>
      <c r="E141" s="15"/>
    </row>
    <row r="142" spans="1:10" ht="14.25" customHeight="1" x14ac:dyDescent="0.2">
      <c r="A142" s="15" t="s">
        <v>64</v>
      </c>
      <c r="B142" s="15"/>
      <c r="C142" s="15"/>
      <c r="D142" s="15"/>
      <c r="E142" s="4"/>
      <c r="F142" s="29"/>
      <c r="G142" s="29"/>
      <c r="H142" s="14"/>
    </row>
    <row r="143" spans="1:10" x14ac:dyDescent="0.2">
      <c r="A143" s="49" t="s">
        <v>29</v>
      </c>
      <c r="B143" s="49"/>
      <c r="C143" s="49"/>
      <c r="D143" s="3" t="s">
        <v>13</v>
      </c>
      <c r="E143" s="3" t="s">
        <v>32</v>
      </c>
      <c r="F143" s="49" t="s">
        <v>14</v>
      </c>
      <c r="G143" s="49"/>
      <c r="H143" s="49"/>
    </row>
    <row r="144" spans="1:10" x14ac:dyDescent="0.2">
      <c r="A144" s="50" t="s">
        <v>98</v>
      </c>
      <c r="B144" s="50"/>
      <c r="C144" s="50"/>
      <c r="D144" s="19" t="s">
        <v>40</v>
      </c>
      <c r="E144" s="13">
        <v>975847.69</v>
      </c>
      <c r="F144" s="51" t="s">
        <v>53</v>
      </c>
      <c r="G144" s="51"/>
      <c r="H144" s="13">
        <v>688847.69</v>
      </c>
    </row>
    <row r="145" spans="1:10" x14ac:dyDescent="0.2">
      <c r="A145" s="25"/>
      <c r="B145" s="25"/>
      <c r="C145" s="25"/>
      <c r="D145" s="19" t="s">
        <v>125</v>
      </c>
      <c r="E145" s="13"/>
      <c r="F145" s="51" t="s">
        <v>54</v>
      </c>
      <c r="G145" s="51"/>
      <c r="H145" s="13">
        <v>287000</v>
      </c>
    </row>
    <row r="146" spans="1:10" x14ac:dyDescent="0.2">
      <c r="A146" s="50" t="s">
        <v>108</v>
      </c>
      <c r="B146" s="50"/>
      <c r="C146" s="50"/>
      <c r="D146" s="19" t="s">
        <v>126</v>
      </c>
      <c r="E146" s="13">
        <v>156407.5</v>
      </c>
      <c r="F146" s="51" t="s">
        <v>55</v>
      </c>
      <c r="G146" s="51"/>
      <c r="H146" s="13">
        <v>156407.5</v>
      </c>
      <c r="I146" s="14"/>
    </row>
    <row r="147" spans="1:10" x14ac:dyDescent="0.2">
      <c r="A147" s="50" t="s">
        <v>109</v>
      </c>
      <c r="B147" s="50"/>
      <c r="C147" s="50"/>
      <c r="D147" s="12" t="s">
        <v>120</v>
      </c>
      <c r="E147" s="14">
        <v>33000</v>
      </c>
      <c r="F147" s="49" t="s">
        <v>54</v>
      </c>
      <c r="G147" s="49"/>
      <c r="H147" s="14">
        <v>33000</v>
      </c>
    </row>
    <row r="148" spans="1:10" x14ac:dyDescent="0.2">
      <c r="A148" s="50" t="s">
        <v>110</v>
      </c>
      <c r="B148" s="50"/>
      <c r="C148" s="50"/>
      <c r="D148" s="12" t="s">
        <v>121</v>
      </c>
      <c r="E148" s="13">
        <v>20000</v>
      </c>
      <c r="F148" s="51" t="s">
        <v>54</v>
      </c>
      <c r="G148" s="51"/>
      <c r="H148" s="13">
        <v>20000</v>
      </c>
    </row>
    <row r="149" spans="1:10" ht="12.75" customHeight="1" x14ac:dyDescent="0.2">
      <c r="A149" s="55" t="s">
        <v>50</v>
      </c>
      <c r="B149" s="55"/>
      <c r="C149" s="55"/>
      <c r="D149" s="55"/>
      <c r="E149" s="4">
        <f>SUM(E143:E148)</f>
        <v>1185255.19</v>
      </c>
      <c r="F149" s="56"/>
      <c r="G149" s="56"/>
      <c r="H149" s="4">
        <f>SUM(H143:H148)</f>
        <v>1185255.19</v>
      </c>
    </row>
    <row r="150" spans="1:10" ht="22.5" customHeight="1" x14ac:dyDescent="0.2">
      <c r="B150" s="16"/>
      <c r="C150" s="16"/>
      <c r="D150" s="16"/>
    </row>
    <row r="151" spans="1:10" ht="12.75" customHeight="1" x14ac:dyDescent="0.2">
      <c r="A151" s="15" t="s">
        <v>67</v>
      </c>
    </row>
    <row r="152" spans="1:10" x14ac:dyDescent="0.2">
      <c r="A152" s="49" t="s">
        <v>29</v>
      </c>
      <c r="B152" s="49"/>
      <c r="C152" s="49"/>
      <c r="D152" s="3" t="s">
        <v>13</v>
      </c>
      <c r="E152" s="3" t="s">
        <v>32</v>
      </c>
      <c r="F152" s="49" t="s">
        <v>14</v>
      </c>
      <c r="G152" s="49"/>
      <c r="H152" s="49"/>
    </row>
    <row r="153" spans="1:10" x14ac:dyDescent="0.2">
      <c r="A153" s="50" t="s">
        <v>99</v>
      </c>
      <c r="B153" s="50"/>
      <c r="C153" s="50"/>
      <c r="D153" s="12" t="s">
        <v>122</v>
      </c>
      <c r="E153" s="13">
        <f>60000*1.25+5000</f>
        <v>80000</v>
      </c>
      <c r="F153" s="51" t="s">
        <v>53</v>
      </c>
      <c r="G153" s="51"/>
      <c r="H153" s="13">
        <v>80000</v>
      </c>
    </row>
    <row r="154" spans="1:10" ht="14.25" customHeight="1" x14ac:dyDescent="0.2">
      <c r="A154" s="50" t="s">
        <v>100</v>
      </c>
      <c r="B154" s="50"/>
      <c r="C154" s="50"/>
      <c r="D154" s="12" t="s">
        <v>41</v>
      </c>
      <c r="E154" s="13">
        <v>62500</v>
      </c>
      <c r="F154" s="51" t="s">
        <v>53</v>
      </c>
      <c r="G154" s="51"/>
      <c r="H154" s="13">
        <v>62500</v>
      </c>
    </row>
    <row r="155" spans="1:10" ht="24.75" customHeight="1" x14ac:dyDescent="0.2">
      <c r="A155" s="55" t="s">
        <v>51</v>
      </c>
      <c r="B155" s="55"/>
      <c r="C155" s="55"/>
      <c r="D155" s="55"/>
      <c r="E155" s="4">
        <f>SUM(E152:E154)</f>
        <v>142500</v>
      </c>
      <c r="F155" s="56"/>
      <c r="G155" s="56"/>
      <c r="H155" s="4">
        <f>SUM(H152:H154)</f>
        <v>142500</v>
      </c>
    </row>
    <row r="156" spans="1:10" ht="15" customHeight="1" x14ac:dyDescent="0.2">
      <c r="D156" s="15"/>
      <c r="E156" s="15"/>
    </row>
    <row r="157" spans="1:10" ht="12.75" customHeight="1" x14ac:dyDescent="0.2">
      <c r="A157" s="15" t="s">
        <v>68</v>
      </c>
    </row>
    <row r="158" spans="1:10" x14ac:dyDescent="0.2">
      <c r="A158" s="57" t="s">
        <v>29</v>
      </c>
      <c r="B158" s="57"/>
      <c r="C158" s="57"/>
      <c r="D158" s="3" t="s">
        <v>13</v>
      </c>
      <c r="E158" s="3" t="s">
        <v>32</v>
      </c>
      <c r="F158" s="57" t="s">
        <v>14</v>
      </c>
      <c r="G158" s="57"/>
      <c r="H158" s="57"/>
    </row>
    <row r="159" spans="1:10" x14ac:dyDescent="0.2">
      <c r="A159" s="58" t="s">
        <v>39</v>
      </c>
      <c r="B159" s="58"/>
      <c r="C159" s="58"/>
      <c r="D159" s="29" t="s">
        <v>39</v>
      </c>
      <c r="E159" s="14">
        <v>0</v>
      </c>
      <c r="F159" s="57" t="s">
        <v>39</v>
      </c>
      <c r="G159" s="57"/>
      <c r="H159" s="14">
        <v>0</v>
      </c>
    </row>
    <row r="160" spans="1:10" ht="23.25" customHeight="1" x14ac:dyDescent="0.2">
      <c r="A160" s="16"/>
      <c r="D160" s="16"/>
      <c r="J160" s="5"/>
    </row>
    <row r="161" spans="1:10" x14ac:dyDescent="0.2">
      <c r="A161" s="15" t="s">
        <v>69</v>
      </c>
    </row>
    <row r="162" spans="1:10" x14ac:dyDescent="0.2">
      <c r="A162" s="49" t="s">
        <v>29</v>
      </c>
      <c r="B162" s="49"/>
      <c r="C162" s="49"/>
      <c r="D162" s="3" t="s">
        <v>13</v>
      </c>
      <c r="E162" s="3" t="s">
        <v>32</v>
      </c>
      <c r="F162" s="49" t="s">
        <v>14</v>
      </c>
      <c r="G162" s="49"/>
      <c r="H162" s="49"/>
      <c r="J162" s="5"/>
    </row>
    <row r="163" spans="1:10" ht="18" customHeight="1" x14ac:dyDescent="0.2">
      <c r="A163" s="50" t="s">
        <v>101</v>
      </c>
      <c r="B163" s="50"/>
      <c r="C163" s="50"/>
      <c r="D163" s="12" t="s">
        <v>33</v>
      </c>
      <c r="E163" s="18">
        <v>425643.96</v>
      </c>
      <c r="F163" s="51" t="s">
        <v>53</v>
      </c>
      <c r="G163" s="51"/>
      <c r="H163" s="13">
        <v>425643.96</v>
      </c>
    </row>
    <row r="164" spans="1:10" ht="15" customHeight="1" x14ac:dyDescent="0.2">
      <c r="A164" s="50" t="s">
        <v>102</v>
      </c>
      <c r="B164" s="50"/>
      <c r="C164" s="50"/>
      <c r="D164" s="12" t="s">
        <v>127</v>
      </c>
      <c r="E164" s="14">
        <v>19000</v>
      </c>
      <c r="F164" s="51" t="s">
        <v>53</v>
      </c>
      <c r="G164" s="51"/>
      <c r="H164" s="14">
        <v>19000</v>
      </c>
    </row>
    <row r="165" spans="1:10" ht="17.25" customHeight="1" x14ac:dyDescent="0.2">
      <c r="A165" s="50" t="s">
        <v>103</v>
      </c>
      <c r="B165" s="50"/>
      <c r="C165" s="50"/>
      <c r="D165" s="12" t="s">
        <v>42</v>
      </c>
      <c r="E165" s="13">
        <v>100000</v>
      </c>
      <c r="F165" s="51" t="s">
        <v>53</v>
      </c>
      <c r="G165" s="51"/>
      <c r="H165" s="13">
        <v>100000</v>
      </c>
      <c r="J165" s="5"/>
    </row>
    <row r="166" spans="1:10" ht="12.75" customHeight="1" x14ac:dyDescent="0.2">
      <c r="A166" s="55" t="s">
        <v>43</v>
      </c>
      <c r="B166" s="55"/>
      <c r="C166" s="55"/>
      <c r="D166" s="55"/>
      <c r="E166" s="4">
        <f>SUM(E162:E165)</f>
        <v>544643.96</v>
      </c>
      <c r="F166" s="56"/>
      <c r="G166" s="56"/>
      <c r="H166" s="4">
        <f>SUM(H162:H165)</f>
        <v>544643.96</v>
      </c>
    </row>
    <row r="167" spans="1:10" x14ac:dyDescent="0.2">
      <c r="A167" s="16"/>
      <c r="B167" s="2"/>
      <c r="C167" s="16"/>
      <c r="D167" s="16"/>
      <c r="E167" s="16"/>
    </row>
    <row r="168" spans="1:10" ht="12.75" customHeight="1" x14ac:dyDescent="0.2">
      <c r="A168" s="15" t="s">
        <v>16</v>
      </c>
    </row>
    <row r="169" spans="1:10" x14ac:dyDescent="0.2">
      <c r="A169" s="49" t="s">
        <v>29</v>
      </c>
      <c r="B169" s="49"/>
      <c r="C169" s="49"/>
      <c r="D169" s="3" t="s">
        <v>13</v>
      </c>
      <c r="E169" s="3" t="s">
        <v>32</v>
      </c>
      <c r="F169" s="49" t="s">
        <v>14</v>
      </c>
      <c r="G169" s="49"/>
      <c r="H169" s="49"/>
    </row>
    <row r="170" spans="1:10" x14ac:dyDescent="0.2">
      <c r="A170" s="50" t="s">
        <v>104</v>
      </c>
      <c r="B170" s="50"/>
      <c r="C170" s="50"/>
      <c r="D170" s="12" t="s">
        <v>36</v>
      </c>
      <c r="E170" s="13">
        <v>140000</v>
      </c>
      <c r="F170" s="51" t="s">
        <v>53</v>
      </c>
      <c r="G170" s="51"/>
      <c r="H170" s="13">
        <v>140000</v>
      </c>
    </row>
    <row r="171" spans="1:10" ht="14.25" customHeight="1" x14ac:dyDescent="0.2">
      <c r="A171" s="50" t="s">
        <v>105</v>
      </c>
      <c r="B171" s="50"/>
      <c r="C171" s="50"/>
      <c r="D171" s="12" t="s">
        <v>37</v>
      </c>
      <c r="E171" s="13">
        <v>300000</v>
      </c>
      <c r="F171" s="51" t="s">
        <v>53</v>
      </c>
      <c r="G171" s="51"/>
      <c r="H171" s="13">
        <v>300000</v>
      </c>
    </row>
    <row r="172" spans="1:10" ht="14.25" customHeight="1" x14ac:dyDescent="0.2">
      <c r="A172" s="55" t="s">
        <v>38</v>
      </c>
      <c r="B172" s="55"/>
      <c r="C172" s="55"/>
      <c r="D172" s="55"/>
      <c r="E172" s="4">
        <f>SUM(E170:E171)</f>
        <v>440000</v>
      </c>
      <c r="F172" s="56"/>
      <c r="G172" s="56"/>
      <c r="H172" s="4">
        <f>SUM(H170:H171)</f>
        <v>440000</v>
      </c>
    </row>
    <row r="173" spans="1:10" ht="13.5" customHeight="1" x14ac:dyDescent="0.2">
      <c r="D173" s="15"/>
      <c r="E173" s="15"/>
    </row>
    <row r="174" spans="1:10" ht="21" customHeight="1" x14ac:dyDescent="0.2">
      <c r="A174" s="59" t="s">
        <v>45</v>
      </c>
      <c r="B174" s="59"/>
      <c r="C174" s="59"/>
      <c r="D174" s="59"/>
      <c r="E174" s="17">
        <f>SUM(E172,E166,E155,E149,E139,E135,E128)</f>
        <v>3168549.15</v>
      </c>
      <c r="H174" s="17">
        <f>SUM(H172,H166,H155,H149,H139,H135,H128)</f>
        <v>3168549.15</v>
      </c>
      <c r="J174" s="5"/>
    </row>
    <row r="175" spans="1:10" ht="23.25" customHeight="1" x14ac:dyDescent="0.2">
      <c r="A175" s="36" t="s">
        <v>17</v>
      </c>
      <c r="B175" s="36"/>
      <c r="C175" s="36"/>
      <c r="D175" s="36"/>
      <c r="E175" s="36"/>
      <c r="F175" s="36"/>
      <c r="G175" s="36"/>
      <c r="H175" s="36"/>
      <c r="J175" s="5"/>
    </row>
    <row r="176" spans="1:10" x14ac:dyDescent="0.2">
      <c r="A176" s="26"/>
      <c r="B176" s="26"/>
      <c r="C176" s="26"/>
      <c r="D176" s="26"/>
      <c r="E176" s="26"/>
      <c r="F176" s="26"/>
      <c r="G176" s="26"/>
      <c r="H176" s="26"/>
      <c r="J176" s="7"/>
    </row>
    <row r="177" spans="1:10" ht="25.5" customHeight="1" x14ac:dyDescent="0.2">
      <c r="A177" s="45" t="s">
        <v>112</v>
      </c>
      <c r="B177" s="45"/>
      <c r="C177" s="45"/>
      <c r="D177" s="45"/>
      <c r="E177" s="45"/>
      <c r="F177" s="45"/>
      <c r="G177" s="45"/>
      <c r="H177" s="45"/>
      <c r="J177" s="5"/>
    </row>
    <row r="178" spans="1:10" ht="25.5" customHeight="1" x14ac:dyDescent="0.2">
      <c r="A178" s="45" t="s">
        <v>52</v>
      </c>
      <c r="B178" s="45"/>
      <c r="C178" s="45"/>
      <c r="D178" s="45"/>
      <c r="E178" s="45"/>
      <c r="F178" s="45"/>
      <c r="G178" s="45"/>
      <c r="H178" s="45"/>
    </row>
    <row r="179" spans="1:10" ht="17.25" customHeight="1" x14ac:dyDescent="0.2"/>
    <row r="180" spans="1:10" x14ac:dyDescent="0.2">
      <c r="A180" s="36" t="s">
        <v>18</v>
      </c>
      <c r="B180" s="36"/>
      <c r="C180" s="36"/>
      <c r="D180" s="36"/>
      <c r="E180" s="36"/>
      <c r="F180" s="36"/>
      <c r="G180" s="36"/>
      <c r="H180" s="36"/>
    </row>
    <row r="181" spans="1:10" x14ac:dyDescent="0.2">
      <c r="A181" s="26"/>
      <c r="B181" s="26"/>
      <c r="C181" s="26"/>
      <c r="D181" s="26"/>
      <c r="E181" s="26"/>
      <c r="F181" s="26"/>
      <c r="G181" s="26"/>
      <c r="H181" s="26"/>
    </row>
    <row r="182" spans="1:10" x14ac:dyDescent="0.2">
      <c r="A182" s="52" t="s">
        <v>111</v>
      </c>
      <c r="B182" s="52"/>
      <c r="C182" s="52"/>
      <c r="D182" s="52"/>
      <c r="E182" s="52"/>
      <c r="F182" s="52"/>
      <c r="G182" s="52"/>
      <c r="H182" s="52"/>
    </row>
    <row r="183" spans="1:10" x14ac:dyDescent="0.2">
      <c r="A183" s="1"/>
    </row>
    <row r="184" spans="1:10" x14ac:dyDescent="0.2">
      <c r="A184" s="3" t="s">
        <v>131</v>
      </c>
      <c r="B184" s="3"/>
      <c r="C184" s="3"/>
      <c r="D184" s="3"/>
      <c r="E184" s="3" t="s">
        <v>46</v>
      </c>
      <c r="F184" s="3"/>
    </row>
    <row r="185" spans="1:10" x14ac:dyDescent="0.2">
      <c r="A185" s="3" t="s">
        <v>132</v>
      </c>
      <c r="B185" s="3"/>
      <c r="C185" s="3"/>
      <c r="D185" s="3"/>
      <c r="E185" s="3"/>
      <c r="F185" s="3"/>
    </row>
    <row r="186" spans="1:10" x14ac:dyDescent="0.2">
      <c r="A186" s="3" t="s">
        <v>133</v>
      </c>
      <c r="B186" s="3"/>
      <c r="C186" s="3"/>
      <c r="D186" s="3"/>
      <c r="E186" s="3" t="s">
        <v>134</v>
      </c>
      <c r="F186" s="3"/>
    </row>
  </sheetData>
  <mergeCells count="176">
    <mergeCell ref="A177:H177"/>
    <mergeCell ref="A178:H178"/>
    <mergeCell ref="A180:H180"/>
    <mergeCell ref="A182:H182"/>
    <mergeCell ref="A171:C171"/>
    <mergeCell ref="F171:G171"/>
    <mergeCell ref="A172:D172"/>
    <mergeCell ref="F172:G172"/>
    <mergeCell ref="A174:D174"/>
    <mergeCell ref="A175:H175"/>
    <mergeCell ref="A166:D166"/>
    <mergeCell ref="F166:G166"/>
    <mergeCell ref="A169:C169"/>
    <mergeCell ref="F169:H169"/>
    <mergeCell ref="A170:C170"/>
    <mergeCell ref="F170:G170"/>
    <mergeCell ref="A163:C163"/>
    <mergeCell ref="F163:G163"/>
    <mergeCell ref="A164:C164"/>
    <mergeCell ref="F164:G164"/>
    <mergeCell ref="A165:C165"/>
    <mergeCell ref="F165:G165"/>
    <mergeCell ref="A158:C158"/>
    <mergeCell ref="F158:H158"/>
    <mergeCell ref="A159:C159"/>
    <mergeCell ref="F159:G159"/>
    <mergeCell ref="A162:C162"/>
    <mergeCell ref="F162:H162"/>
    <mergeCell ref="A153:C153"/>
    <mergeCell ref="F153:G153"/>
    <mergeCell ref="A154:C154"/>
    <mergeCell ref="F154:G154"/>
    <mergeCell ref="A155:D155"/>
    <mergeCell ref="F155:G155"/>
    <mergeCell ref="A148:C148"/>
    <mergeCell ref="F148:G148"/>
    <mergeCell ref="A149:D149"/>
    <mergeCell ref="F149:G149"/>
    <mergeCell ref="A152:C152"/>
    <mergeCell ref="F152:H152"/>
    <mergeCell ref="A144:C144"/>
    <mergeCell ref="F144:G144"/>
    <mergeCell ref="F145:G145"/>
    <mergeCell ref="A146:C146"/>
    <mergeCell ref="F146:G146"/>
    <mergeCell ref="A147:C147"/>
    <mergeCell ref="F147:G147"/>
    <mergeCell ref="A139:C139"/>
    <mergeCell ref="F139:G139"/>
    <mergeCell ref="A140:D140"/>
    <mergeCell ref="F140:G140"/>
    <mergeCell ref="A143:C143"/>
    <mergeCell ref="F143:H143"/>
    <mergeCell ref="A134:C134"/>
    <mergeCell ref="F134:G134"/>
    <mergeCell ref="A135:D135"/>
    <mergeCell ref="F135:G135"/>
    <mergeCell ref="A137:H137"/>
    <mergeCell ref="A138:C138"/>
    <mergeCell ref="F138:H138"/>
    <mergeCell ref="A131:C131"/>
    <mergeCell ref="F131:H131"/>
    <mergeCell ref="A132:C132"/>
    <mergeCell ref="F132:G132"/>
    <mergeCell ref="A133:C133"/>
    <mergeCell ref="F133:G133"/>
    <mergeCell ref="F126:G126"/>
    <mergeCell ref="A127:C127"/>
    <mergeCell ref="F127:G127"/>
    <mergeCell ref="A128:D128"/>
    <mergeCell ref="F128:G128"/>
    <mergeCell ref="A130:H130"/>
    <mergeCell ref="A123:C123"/>
    <mergeCell ref="F123:H123"/>
    <mergeCell ref="A124:C124"/>
    <mergeCell ref="F124:G124"/>
    <mergeCell ref="A125:C125"/>
    <mergeCell ref="F125:G125"/>
    <mergeCell ref="A106:H106"/>
    <mergeCell ref="A107:H107"/>
    <mergeCell ref="A119:H119"/>
    <mergeCell ref="A120:H120"/>
    <mergeCell ref="E121:K121"/>
    <mergeCell ref="A122:H122"/>
    <mergeCell ref="A99:H99"/>
    <mergeCell ref="I99:K99"/>
    <mergeCell ref="A101:H101"/>
    <mergeCell ref="A102:H102"/>
    <mergeCell ref="I102:K102"/>
    <mergeCell ref="A104:H104"/>
    <mergeCell ref="A92:H92"/>
    <mergeCell ref="A93:H93"/>
    <mergeCell ref="I93:K93"/>
    <mergeCell ref="A95:H95"/>
    <mergeCell ref="A97:H97"/>
    <mergeCell ref="A98:H98"/>
    <mergeCell ref="A88:H88"/>
    <mergeCell ref="J88:K88"/>
    <mergeCell ref="A89:H89"/>
    <mergeCell ref="J89:K89"/>
    <mergeCell ref="A90:H90"/>
    <mergeCell ref="I90:K90"/>
    <mergeCell ref="A83:H83"/>
    <mergeCell ref="A84:H84"/>
    <mergeCell ref="I84:K84"/>
    <mergeCell ref="A85:H85"/>
    <mergeCell ref="A86:H86"/>
    <mergeCell ref="I86:K86"/>
    <mergeCell ref="A77:H77"/>
    <mergeCell ref="I77:K77"/>
    <mergeCell ref="A78:H78"/>
    <mergeCell ref="I78:K78"/>
    <mergeCell ref="A80:H80"/>
    <mergeCell ref="A82:H82"/>
    <mergeCell ref="A73:H73"/>
    <mergeCell ref="I73:K73"/>
    <mergeCell ref="A74:H74"/>
    <mergeCell ref="I74:K74"/>
    <mergeCell ref="A75:H75"/>
    <mergeCell ref="I75:K75"/>
    <mergeCell ref="A67:H67"/>
    <mergeCell ref="I67:K67"/>
    <mergeCell ref="A68:H68"/>
    <mergeCell ref="I68:K68"/>
    <mergeCell ref="A70:H70"/>
    <mergeCell ref="A72:H72"/>
    <mergeCell ref="I72:K72"/>
    <mergeCell ref="A62:H62"/>
    <mergeCell ref="I62:K62"/>
    <mergeCell ref="A64:H64"/>
    <mergeCell ref="I64:K64"/>
    <mergeCell ref="A65:H65"/>
    <mergeCell ref="I65:K65"/>
    <mergeCell ref="A57:H57"/>
    <mergeCell ref="A59:H59"/>
    <mergeCell ref="A60:H60"/>
    <mergeCell ref="I60:K60"/>
    <mergeCell ref="A61:H61"/>
    <mergeCell ref="I61:K61"/>
    <mergeCell ref="A48:H48"/>
    <mergeCell ref="I48:K48"/>
    <mergeCell ref="A50:H50"/>
    <mergeCell ref="A53:H53"/>
    <mergeCell ref="A54:H54"/>
    <mergeCell ref="A55:H55"/>
    <mergeCell ref="A42:H42"/>
    <mergeCell ref="I42:K42"/>
    <mergeCell ref="A44:H44"/>
    <mergeCell ref="A45:H45"/>
    <mergeCell ref="I45:K45"/>
    <mergeCell ref="A47:H47"/>
    <mergeCell ref="A34:H34"/>
    <mergeCell ref="I34:K34"/>
    <mergeCell ref="A39:H39"/>
    <mergeCell ref="A40:H40"/>
    <mergeCell ref="A41:H41"/>
    <mergeCell ref="J41:K41"/>
    <mergeCell ref="A31:H31"/>
    <mergeCell ref="A33:H33"/>
    <mergeCell ref="J33:K33"/>
    <mergeCell ref="A19:H19"/>
    <mergeCell ref="A20:H21"/>
    <mergeCell ref="A22:H22"/>
    <mergeCell ref="A24:H24"/>
    <mergeCell ref="A26:H26"/>
    <mergeCell ref="A27:H27"/>
    <mergeCell ref="A1:H1"/>
    <mergeCell ref="A3:H3"/>
    <mergeCell ref="A4:H4"/>
    <mergeCell ref="A5:H5"/>
    <mergeCell ref="A7:H7"/>
    <mergeCell ref="A9:H9"/>
    <mergeCell ref="J27:K27"/>
    <mergeCell ref="A28:H28"/>
    <mergeCell ref="A30:H30"/>
    <mergeCell ref="I30:K30"/>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PROGRAM ODRŽAVANJA 2022.</vt:lpstr>
    </vt:vector>
  </TitlesOfParts>
  <Company>Investintech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Nataša Kleković</cp:lastModifiedBy>
  <cp:lastPrinted>2021-11-16T09:37:47Z</cp:lastPrinted>
  <dcterms:created xsi:type="dcterms:W3CDTF">2018-11-14T04:36:34Z</dcterms:created>
  <dcterms:modified xsi:type="dcterms:W3CDTF">2021-11-29T13:18:47Z</dcterms:modified>
</cp:coreProperties>
</file>