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klekovic\Documents\2021.g\vijeće\4. sjednica\za objavu\"/>
    </mc:Choice>
  </mc:AlternateContent>
  <bookViews>
    <workbookView xWindow="1395" yWindow="1395" windowWidth="20460" windowHeight="10890"/>
  </bookViews>
  <sheets>
    <sheet name="Program građenja za Vijeće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8" i="4" l="1"/>
  <c r="E265" i="4"/>
  <c r="E249" i="4"/>
  <c r="E244" i="4"/>
  <c r="F216" i="4"/>
  <c r="D208" i="4"/>
  <c r="F207" i="4"/>
  <c r="F201" i="4"/>
  <c r="F185" i="4" s="1"/>
  <c r="F162" i="4"/>
  <c r="F159" i="4"/>
  <c r="D156" i="4"/>
  <c r="F152" i="4" s="1"/>
  <c r="E250" i="4" s="1"/>
  <c r="F146" i="4"/>
  <c r="D143" i="4"/>
  <c r="F142" i="4"/>
  <c r="F141" i="4"/>
  <c r="D139" i="4"/>
  <c r="F138" i="4"/>
  <c r="F137" i="4"/>
  <c r="D135" i="4"/>
  <c r="F134" i="4"/>
  <c r="F133" i="4"/>
  <c r="D131" i="4"/>
  <c r="F130" i="4"/>
  <c r="F129" i="4"/>
  <c r="F125" i="4"/>
  <c r="F122" i="4"/>
  <c r="F120" i="4"/>
  <c r="E246" i="4" s="1"/>
  <c r="F112" i="4"/>
  <c r="E245" i="4" s="1"/>
  <c r="D109" i="4"/>
  <c r="F105" i="4" s="1"/>
  <c r="E243" i="4" s="1"/>
  <c r="F108" i="4"/>
  <c r="F107" i="4"/>
  <c r="D103" i="4"/>
  <c r="F99" i="4" s="1"/>
  <c r="E242" i="4" s="1"/>
  <c r="F102" i="4"/>
  <c r="F101" i="4"/>
  <c r="D97" i="4"/>
  <c r="F96" i="4"/>
  <c r="F95" i="4"/>
  <c r="F94" i="4"/>
  <c r="D91" i="4"/>
  <c r="F90" i="4"/>
  <c r="D87" i="4"/>
  <c r="F86" i="4"/>
  <c r="D84" i="4"/>
  <c r="F83" i="4"/>
  <c r="D80" i="4"/>
  <c r="F79" i="4"/>
  <c r="D75" i="4"/>
  <c r="F74" i="4"/>
  <c r="F73" i="4"/>
  <c r="D69" i="4"/>
  <c r="E68" i="4"/>
  <c r="F67" i="4"/>
  <c r="D41" i="4"/>
  <c r="F40" i="4"/>
  <c r="D38" i="4"/>
  <c r="F37" i="4"/>
  <c r="D35" i="4"/>
  <c r="F34" i="4"/>
  <c r="F65" i="4" l="1"/>
  <c r="F127" i="4"/>
  <c r="E247" i="4" s="1"/>
  <c r="F30" i="4"/>
  <c r="E241" i="4" s="1"/>
  <c r="E248" i="4"/>
  <c r="F63" i="4" l="1"/>
  <c r="F28" i="4"/>
  <c r="F238" i="4" s="1"/>
  <c r="E251" i="4"/>
</calcChain>
</file>

<file path=xl/sharedStrings.xml><?xml version="1.0" encoding="utf-8"?>
<sst xmlns="http://schemas.openxmlformats.org/spreadsheetml/2006/main" count="383" uniqueCount="196">
  <si>
    <t>Članak 1.</t>
  </si>
  <si>
    <t>Ovim Programom građenja komunalne infrastrukture  (u daljnjem tekstu: Program) određuju su građevine komunalne infrastrukture koje će se:</t>
  </si>
  <si>
    <t>- graditi radi uređenja neuređenih dijelova građevinskog područja</t>
  </si>
  <si>
    <t>- graditi u uređenim dijelovima građevinskog područja</t>
  </si>
  <si>
    <t>- graditi izvan građevinskog područja</t>
  </si>
  <si>
    <t>- rekonstruirati</t>
  </si>
  <si>
    <t>- uklanjati</t>
  </si>
  <si>
    <t>Građevine komunalne infrastrukture jesu: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</si>
  <si>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</si>
  <si>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</si>
  <si>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</si>
  <si>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</si>
  <si>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</si>
  <si>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</si>
  <si>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</si>
  <si>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</si>
  <si>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</si>
  <si>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10. Građevine oborinske odvodnje</t>
  </si>
  <si>
    <t>Članak 2.</t>
  </si>
  <si>
    <r>
      <t>"</t>
    </r>
    <r>
      <rPr>
        <sz val="7"/>
        <rFont val="Times New Roman"/>
        <family val="1"/>
      </rPr>
      <t>Sadržaj Programa prikazan je u tablici:</t>
    </r>
  </si>
  <si>
    <t>1.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</si>
  <si>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</si>
  <si>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</si>
  <si>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</si>
  <si>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</si>
  <si>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</si>
  <si>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t>PROCJENA TROŠKOVA</t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</si>
  <si>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</si>
  <si>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</si>
  <si>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</si>
  <si>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t>a)</t>
  </si>
  <si>
    <t>građenje</t>
  </si>
  <si>
    <t>nadzor</t>
  </si>
  <si>
    <t>UKUPNO</t>
  </si>
  <si>
    <t>b)</t>
  </si>
  <si>
    <t>R213</t>
  </si>
  <si>
    <t>komunalni doprinos</t>
  </si>
  <si>
    <t>c)</t>
  </si>
  <si>
    <t>imovinsko pravne radnje</t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</si>
  <si>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</si>
  <si>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</si>
  <si>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</si>
  <si>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</si>
  <si>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</si>
  <si>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</si>
  <si>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</si>
  <si>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</si>
  <si>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</si>
  <si>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</si>
  <si>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</si>
  <si>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</si>
  <si>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1.8.</t>
    </r>
  </si>
  <si>
    <r>
      <rPr>
        <sz val="7"/>
        <rFont val="Arial"/>
        <family val="2"/>
      </rPr>
      <t>GROBLJA I KREMATORIJI NA GROBLJIMA</t>
    </r>
  </si>
  <si>
    <t>1.9.</t>
  </si>
  <si>
    <t>GRAĐEVINE NAMIJENJENE OBAVLJANJU JAVNOG PRIJEVOZA</t>
  </si>
  <si>
    <t>1.10.</t>
  </si>
  <si>
    <t>GRAĐEVINE OBORINSKE ODVODNJE</t>
  </si>
  <si>
    <t>2.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</si>
  <si>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</si>
  <si>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</si>
  <si>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r>
      <rPr>
        <sz val="7"/>
        <rFont val="Arial"/>
        <family val="2"/>
      </rPr>
      <t>projektna dokumentacija</t>
    </r>
  </si>
  <si>
    <t>R253</t>
  </si>
  <si>
    <t>Izgradnja nerazvrstane ceste KPP18</t>
  </si>
  <si>
    <t>R212</t>
  </si>
  <si>
    <t>Gradnja ostalih nerazvrstanih cesta</t>
  </si>
  <si>
    <t>2.2.</t>
  </si>
  <si>
    <r>
      <rPr>
        <b/>
        <sz val="7"/>
        <rFont val="Arial"/>
        <family val="2"/>
      </rPr>
      <t>JAVNE POVRŠINE NA KOJIMA NIJE DOPUŠTEN PROMET MOTORNIH VOZILA</t>
    </r>
  </si>
  <si>
    <t>Ostala gradnja</t>
  </si>
  <si>
    <t>R390</t>
  </si>
  <si>
    <t>R211</t>
  </si>
  <si>
    <t>2.3.</t>
  </si>
  <si>
    <t>JAVNA PARKIRALIŠTA</t>
  </si>
  <si>
    <t>2.4.</t>
  </si>
  <si>
    <t>2.5.</t>
  </si>
  <si>
    <t>JAVNE ZELENE POVRŠINE</t>
  </si>
  <si>
    <t>Uređenje dječjeg igrališta</t>
  </si>
  <si>
    <t>Gradnja - oprema</t>
  </si>
  <si>
    <t>R415</t>
  </si>
  <si>
    <t>kapitalne pomoći iz državnog proračuna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</si>
  <si>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</si>
  <si>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</si>
  <si>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</si>
  <si>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R252</t>
  </si>
  <si>
    <t>Prometna urbana oprema</t>
  </si>
  <si>
    <t>R413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</si>
  <si>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</si>
  <si>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</si>
  <si>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t>Izgradnja javne rasvjete na KPP18</t>
  </si>
  <si>
    <t>R215</t>
  </si>
  <si>
    <t>Ostala ulaganja u javnu rasvjetu - Punat</t>
  </si>
  <si>
    <t>ostali prihodi posebne namjene</t>
  </si>
  <si>
    <t>Ostala ulaganja u javnu rasvjetu - Stara Baška</t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</si>
  <si>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</si>
  <si>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</si>
  <si>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</si>
  <si>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t>2.10.</t>
  </si>
  <si>
    <t>Gradnja</t>
  </si>
  <si>
    <t>Izgradnja oborinske odvodnje KPP18</t>
  </si>
  <si>
    <t>R256</t>
  </si>
  <si>
    <t>vodni doprinos</t>
  </si>
  <si>
    <t>Ostala ulaganja u izgradnju građevina oborinske odvodnje</t>
  </si>
  <si>
    <t>3.</t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</si>
  <si>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</si>
  <si>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</si>
  <si>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</si>
  <si>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</si>
  <si>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</si>
  <si>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</si>
  <si>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</si>
  <si>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</si>
  <si>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</si>
  <si>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t>3.10.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</si>
  <si>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</si>
  <si>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4.1.</t>
    </r>
  </si>
  <si>
    <r>
      <rPr>
        <sz val="7"/>
        <rFont val="Arial"/>
        <family val="2"/>
      </rPr>
      <t>4.2.</t>
    </r>
  </si>
  <si>
    <t>4.3.</t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</si>
  <si>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</si>
  <si>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4.5.</t>
    </r>
  </si>
  <si>
    <r>
      <rPr>
        <sz val="7"/>
        <rFont val="Arial"/>
        <family val="2"/>
      </rPr>
      <t>4.6.</t>
    </r>
  </si>
  <si>
    <t>JAVNA RASVJETA</t>
  </si>
  <si>
    <r>
      <rPr>
        <sz val="7"/>
        <rFont val="Arial"/>
        <family val="2"/>
      </rPr>
      <t>4.8.</t>
    </r>
  </si>
  <si>
    <t>Rekonstrukcija mrtvačnice na groblju u Puntu</t>
  </si>
  <si>
    <t>R585</t>
  </si>
  <si>
    <t>4.10.</t>
  </si>
  <si>
    <t>5.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</si>
  <si>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</si>
  <si>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IZVOR FINANCIRANJA</t>
  </si>
  <si>
    <t>5.1.</t>
  </si>
  <si>
    <r>
      <rPr>
        <sz val="7"/>
        <rFont val="Arial"/>
        <family val="2"/>
      </rPr>
      <t>NERAZVRSTANE CESTE</t>
    </r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</si>
  <si>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</si>
  <si>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</si>
  <si>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</si>
  <si>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</si>
  <si>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</si>
  <si>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</si>
  <si>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</si>
  <si>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</si>
  <si>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</si>
  <si>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</si>
  <si>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</si>
  <si>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Članak 3.</t>
  </si>
  <si>
    <t>KOMUNALNOG DOPRINOSA</t>
  </si>
  <si>
    <t>PRORAČUNA OPĆINE PUNAT</t>
  </si>
  <si>
    <t>a) ostali prihodi posebnih namjena</t>
  </si>
  <si>
    <t>b) vodni doprinos</t>
  </si>
  <si>
    <t>UGOVORA, NAKNADA I DRUGIH IZVORA</t>
  </si>
  <si>
    <t>a) namjenski prihodi od zaduživanja</t>
  </si>
  <si>
    <t>b) kapitalne pomoći iz državnog proračuna</t>
  </si>
  <si>
    <r>
      <rPr>
        <b/>
        <sz val="7"/>
        <rFont val="Times New Roman"/>
        <family val="1"/>
      </rPr>
      <t>UKUPNO</t>
    </r>
  </si>
  <si>
    <t>Članak 4.</t>
  </si>
  <si>
    <t>PREDSJEDNIK</t>
  </si>
  <si>
    <t>3.1.</t>
  </si>
  <si>
    <t>NERAZVRSTANE CESTE</t>
  </si>
  <si>
    <t>projektna dokumentacija</t>
  </si>
  <si>
    <t>PROGRAM
građenja komunalne infrastrukture na području Općine Punat u 2022. godini</t>
  </si>
  <si>
    <t>Izgradnja nerazvrstane ceste OU 41</t>
  </si>
  <si>
    <t>d)</t>
  </si>
  <si>
    <t>Izgradnja nerazvrstane ceste dio SU6 i dio SU7</t>
  </si>
  <si>
    <t>Izgradnja potpornog zida u ulici Rapska</t>
  </si>
  <si>
    <t>Uređenje parkirališta na području Općine Punat</t>
  </si>
  <si>
    <t>e)</t>
  </si>
  <si>
    <t>Izgradnja nerazvrstane ceste OU49 i KPP28</t>
  </si>
  <si>
    <t>Ovaj Program objavit će se u "Službenim novinama Primorsko-goranske županije", a stupa na snagu 1. siječnja 2022. godine.</t>
  </si>
  <si>
    <t>R414</t>
  </si>
  <si>
    <t>R585.02</t>
  </si>
  <si>
    <t>R585.01</t>
  </si>
  <si>
    <t>kapitalne pomoći iz državnog proračuna-prijenos EU</t>
  </si>
  <si>
    <t>c) kapitalne pomoći iz državnog proračuna-prijenos EU</t>
  </si>
  <si>
    <t>4.9.</t>
  </si>
  <si>
    <t>Izgradnja nerazvrstane ceste OU 42</t>
  </si>
  <si>
    <t xml:space="preserve">građenje </t>
  </si>
  <si>
    <t xml:space="preserve">Uređenje prometnice SU 3 u Staroj Baški </t>
  </si>
  <si>
    <t>Izgradnja javne rasvjete na SU 3 U Staroj Baški</t>
  </si>
  <si>
    <t>Izgradnja nerazvrstane ceste OU 17</t>
  </si>
  <si>
    <t>Izgradnja javne rasvjete u Starobašćanskoj ulici</t>
  </si>
  <si>
    <t xml:space="preserve">Izgradnja nerazvrstane ceste I.G.Kovačića </t>
  </si>
  <si>
    <t xml:space="preserve">Ostala igrališta </t>
  </si>
  <si>
    <t>f)</t>
  </si>
  <si>
    <t>g)</t>
  </si>
  <si>
    <t>KOMUNALNA NAKNADA</t>
  </si>
  <si>
    <t>R636</t>
  </si>
  <si>
    <t>R636.1</t>
  </si>
  <si>
    <t>R215.1</t>
  </si>
  <si>
    <t>R256.1</t>
  </si>
  <si>
    <t>komunalna naknada</t>
  </si>
  <si>
    <t>kapitalna pomoć iz državnog proračuna</t>
  </si>
  <si>
    <t>R212.11</t>
  </si>
  <si>
    <t>Donacije - kapitalne</t>
  </si>
  <si>
    <t>donacije - kapitalne</t>
  </si>
  <si>
    <t>4.7.</t>
  </si>
  <si>
    <r>
      <t xml:space="preserve">  U skladu sa sadržajem Programa prikazanim u članku 2. troškovi Programa građenja komunalne infrastrukture za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  <charset val="238"/>
      </rPr>
      <t>2022.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</rPr>
      <t>godinu financiraju se sredstvima:</t>
    </r>
  </si>
  <si>
    <t>Punat, dana 26. studenog 2021. godine</t>
  </si>
  <si>
    <t>Na temelju članka 67. Zakona o komunalnom gospodarstvu ("Narodne  novine" broj 68/18, 110/18 i 32/20) i članka 31. Statuta Općine Punat ("Službene  novine Primorsko - goranske županije" broj 8/18, 10/19, 3/20 i 3/21), Općinsko vijeće Općine Punat, na 4. sjednici održanoj dana 26. studenog 2021. godine, donosi</t>
  </si>
  <si>
    <t>KLASA: 021-05/21-01/8</t>
  </si>
  <si>
    <t>URBROJ: 2142-02-01-21-7</t>
  </si>
  <si>
    <t>Goran Gržančić, dr. med.,v.r.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</si>
</sst>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"/>
  </numFmts>
  <fonts count="36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7"/>
      <name val="Times New Roman"/>
      <family val="1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7"/>
      <color rgb="FF000000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sz val="7"/>
      <color rgb="FF000000"/>
      <name val="Arial"/>
      <family val="2"/>
    </font>
    <font>
      <u/>
      <sz val="7"/>
      <name val="Times New Roman"/>
      <family val="1"/>
      <charset val="204"/>
    </font>
    <font>
      <b/>
      <sz val="7.5"/>
      <color rgb="FF000000"/>
      <name val="Times New Roman"/>
      <family val="1"/>
      <charset val="238"/>
    </font>
    <font>
      <sz val="7"/>
      <name val="Times New Roman"/>
      <family val="2"/>
    </font>
    <font>
      <b/>
      <sz val="7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2"/>
    </font>
    <font>
      <b/>
      <sz val="7"/>
      <name val="Times New Roman"/>
      <family val="1"/>
    </font>
    <font>
      <b/>
      <sz val="7"/>
      <color rgb="FF000000"/>
      <name val="Times New Roman"/>
      <family val="2"/>
    </font>
    <font>
      <u/>
      <sz val="7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el"/>
      <charset val="238"/>
    </font>
    <font>
      <b/>
      <sz val="7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EBEBE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27">
    <xf numFmtId="0" fontId="0" fillId="0" borderId="0" xfId="0"/>
    <xf numFmtId="4" fontId="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left" vertical="top" wrapText="1"/>
    </xf>
    <xf numFmtId="164" fontId="7" fillId="2" borderId="0" xfId="0" applyNumberFormat="1" applyFont="1" applyFill="1" applyBorder="1" applyAlignment="1">
      <alignment horizontal="left" vertical="top" shrinkToFit="1"/>
    </xf>
    <xf numFmtId="0" fontId="0" fillId="2" borderId="0" xfId="0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right" vertical="top" shrinkToFi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 indent="1"/>
    </xf>
    <xf numFmtId="0" fontId="13" fillId="0" borderId="1" xfId="0" applyFont="1" applyFill="1" applyBorder="1" applyAlignment="1">
      <alignment horizontal="left" vertical="top" wrapText="1" indent="2"/>
    </xf>
    <xf numFmtId="0" fontId="10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left" vertical="top"/>
    </xf>
    <xf numFmtId="0" fontId="15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4" fontId="0" fillId="0" borderId="3" xfId="0" applyNumberForma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vertical="top" wrapText="1" indent="4"/>
    </xf>
    <xf numFmtId="0" fontId="12" fillId="0" borderId="5" xfId="0" applyFont="1" applyFill="1" applyBorder="1" applyAlignment="1">
      <alignment horizontal="center" vertical="top" wrapText="1"/>
    </xf>
    <xf numFmtId="4" fontId="12" fillId="0" borderId="5" xfId="0" applyNumberFormat="1" applyFont="1" applyFill="1" applyBorder="1" applyAlignment="1">
      <alignment horizontal="right" vertical="top" shrinkToFit="1"/>
    </xf>
    <xf numFmtId="0" fontId="12" fillId="0" borderId="3" xfId="0" applyFont="1" applyFill="1" applyBorder="1" applyAlignment="1">
      <alignment horizontal="left" vertical="top" wrapText="1" indent="4"/>
    </xf>
    <xf numFmtId="4" fontId="12" fillId="0" borderId="1" xfId="0" applyNumberFormat="1" applyFont="1" applyFill="1" applyBorder="1" applyAlignment="1">
      <alignment horizontal="right" vertical="top" shrinkToFit="1"/>
    </xf>
    <xf numFmtId="0" fontId="12" fillId="0" borderId="6" xfId="0" applyFont="1" applyFill="1" applyBorder="1" applyAlignment="1">
      <alignment horizontal="left" vertical="top" wrapText="1" indent="4"/>
    </xf>
    <xf numFmtId="0" fontId="10" fillId="0" borderId="1" xfId="0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right" vertical="top" shrinkToFit="1"/>
    </xf>
    <xf numFmtId="0" fontId="12" fillId="0" borderId="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right" vertical="top" shrinkToFit="1"/>
    </xf>
    <xf numFmtId="4" fontId="12" fillId="0" borderId="5" xfId="0" applyNumberFormat="1" applyFont="1" applyFill="1" applyBorder="1" applyAlignment="1">
      <alignment horizontal="center" vertical="top" wrapText="1" shrinkToFit="1"/>
    </xf>
    <xf numFmtId="0" fontId="12" fillId="0" borderId="0" xfId="0" applyFont="1" applyFill="1" applyBorder="1" applyAlignment="1">
      <alignment horizontal="center" vertical="top" wrapText="1"/>
    </xf>
    <xf numFmtId="4" fontId="12" fillId="0" borderId="0" xfId="0" applyNumberFormat="1" applyFont="1" applyFill="1" applyBorder="1" applyAlignment="1">
      <alignment horizontal="center" vertical="top" wrapText="1" shrinkToFit="1"/>
    </xf>
    <xf numFmtId="0" fontId="18" fillId="3" borderId="0" xfId="0" applyFont="1" applyFill="1" applyBorder="1" applyAlignment="1">
      <alignment horizontal="left" wrapText="1"/>
    </xf>
    <xf numFmtId="4" fontId="12" fillId="3" borderId="0" xfId="0" applyNumberFormat="1" applyFont="1" applyFill="1" applyBorder="1" applyAlignment="1">
      <alignment horizontal="right" vertical="top" shrinkToFit="1"/>
    </xf>
    <xf numFmtId="4" fontId="18" fillId="0" borderId="0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 indent="4"/>
    </xf>
    <xf numFmtId="4" fontId="10" fillId="0" borderId="0" xfId="0" applyNumberFormat="1" applyFont="1" applyFill="1" applyBorder="1" applyAlignment="1">
      <alignment horizontal="right" vertical="top" shrinkToFit="1"/>
    </xf>
    <xf numFmtId="0" fontId="13" fillId="0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right" vertical="top" shrinkToFi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 indent="2"/>
    </xf>
    <xf numFmtId="0" fontId="14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wrapText="1"/>
    </xf>
    <xf numFmtId="4" fontId="10" fillId="3" borderId="2" xfId="0" applyNumberFormat="1" applyFont="1" applyFill="1" applyBorder="1" applyAlignment="1">
      <alignment horizontal="right" vertical="top" shrinkToFit="1"/>
    </xf>
    <xf numFmtId="0" fontId="18" fillId="0" borderId="4" xfId="0" applyFont="1" applyFill="1" applyBorder="1" applyAlignment="1">
      <alignment horizontal="left" wrapText="1"/>
    </xf>
    <xf numFmtId="4" fontId="18" fillId="0" borderId="4" xfId="0" applyNumberFormat="1" applyFont="1" applyFill="1" applyBorder="1" applyAlignment="1">
      <alignment horizontal="left" wrapText="1"/>
    </xf>
    <xf numFmtId="4" fontId="12" fillId="0" borderId="8" xfId="0" applyNumberFormat="1" applyFont="1" applyFill="1" applyBorder="1" applyAlignment="1">
      <alignment horizontal="right" vertical="top" shrinkToFit="1"/>
    </xf>
    <xf numFmtId="4" fontId="12" fillId="0" borderId="3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center" vertical="top" wrapText="1"/>
    </xf>
    <xf numFmtId="4" fontId="12" fillId="0" borderId="6" xfId="0" applyNumberFormat="1" applyFont="1" applyFill="1" applyBorder="1" applyAlignment="1">
      <alignment horizontal="right" vertical="top" shrinkToFit="1"/>
    </xf>
    <xf numFmtId="4" fontId="10" fillId="0" borderId="6" xfId="0" applyNumberFormat="1" applyFont="1" applyFill="1" applyBorder="1" applyAlignment="1">
      <alignment horizontal="right" vertical="top" shrinkToFit="1"/>
    </xf>
    <xf numFmtId="0" fontId="15" fillId="0" borderId="0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2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top" wrapText="1" indent="4"/>
    </xf>
    <xf numFmtId="0" fontId="12" fillId="0" borderId="10" xfId="0" applyFont="1" applyFill="1" applyBorder="1" applyAlignment="1">
      <alignment horizontal="center" vertical="top" wrapText="1"/>
    </xf>
    <xf numFmtId="4" fontId="12" fillId="0" borderId="11" xfId="0" applyNumberFormat="1" applyFont="1" applyFill="1" applyBorder="1" applyAlignment="1">
      <alignment horizontal="right" vertical="top" shrinkToFit="1"/>
    </xf>
    <xf numFmtId="0" fontId="10" fillId="0" borderId="12" xfId="0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right" vertical="top" shrinkToFit="1"/>
    </xf>
    <xf numFmtId="0" fontId="12" fillId="0" borderId="8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top" wrapText="1" indent="4"/>
    </xf>
    <xf numFmtId="0" fontId="10" fillId="0" borderId="6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left" vertical="top" wrapText="1"/>
    </xf>
    <xf numFmtId="0" fontId="22" fillId="3" borderId="0" xfId="0" applyFont="1" applyFill="1" applyBorder="1" applyAlignment="1">
      <alignment horizontal="left" wrapText="1"/>
    </xf>
    <xf numFmtId="4" fontId="10" fillId="3" borderId="0" xfId="0" applyNumberFormat="1" applyFont="1" applyFill="1" applyBorder="1" applyAlignment="1">
      <alignment horizontal="right" vertical="top" shrinkToFi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4" fontId="12" fillId="0" borderId="13" xfId="0" applyNumberFormat="1" applyFont="1" applyFill="1" applyBorder="1" applyAlignment="1">
      <alignment horizontal="right" vertical="top" shrinkToFit="1"/>
    </xf>
    <xf numFmtId="4" fontId="12" fillId="0" borderId="8" xfId="0" applyNumberFormat="1" applyFont="1" applyFill="1" applyBorder="1" applyAlignment="1">
      <alignment horizontal="center" vertical="top" wrapText="1" shrinkToFit="1"/>
    </xf>
    <xf numFmtId="0" fontId="12" fillId="0" borderId="3" xfId="0" applyFont="1" applyFill="1" applyBorder="1" applyAlignment="1">
      <alignment horizontal="center" vertical="top" wrapText="1"/>
    </xf>
    <xf numFmtId="4" fontId="12" fillId="0" borderId="4" xfId="0" applyNumberFormat="1" applyFont="1" applyFill="1" applyBorder="1" applyAlignment="1">
      <alignment horizontal="center" vertical="top" wrapText="1" shrinkToFit="1"/>
    </xf>
    <xf numFmtId="4" fontId="12" fillId="0" borderId="12" xfId="0" applyNumberFormat="1" applyFont="1" applyFill="1" applyBorder="1" applyAlignment="1">
      <alignment horizontal="right" vertical="top" shrinkToFit="1"/>
    </xf>
    <xf numFmtId="4" fontId="18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4" fontId="18" fillId="2" borderId="0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 inden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 indent="6"/>
    </xf>
    <xf numFmtId="4" fontId="0" fillId="0" borderId="0" xfId="0" applyNumberForma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4" fontId="23" fillId="3" borderId="0" xfId="0" applyNumberFormat="1" applyFont="1" applyFill="1" applyBorder="1" applyAlignment="1">
      <alignment horizontal="right" vertical="top" shrinkToFit="1"/>
    </xf>
    <xf numFmtId="4" fontId="11" fillId="3" borderId="0" xfId="0" applyNumberFormat="1" applyFont="1" applyFill="1" applyBorder="1" applyAlignment="1">
      <alignment horizontal="right" vertical="top" shrinkToFit="1"/>
    </xf>
    <xf numFmtId="4" fontId="23" fillId="0" borderId="0" xfId="0" applyNumberFormat="1" applyFont="1" applyFill="1" applyBorder="1" applyAlignment="1">
      <alignment horizontal="right" vertical="top" shrinkToFit="1"/>
    </xf>
    <xf numFmtId="4" fontId="7" fillId="0" borderId="0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right" vertical="top" shrinkToFit="1"/>
    </xf>
    <xf numFmtId="0" fontId="0" fillId="2" borderId="0" xfId="0" applyFill="1" applyBorder="1" applyAlignment="1">
      <alignment horizontal="left" wrapText="1"/>
    </xf>
    <xf numFmtId="4" fontId="0" fillId="2" borderId="0" xfId="0" applyNumberFormat="1" applyFill="1" applyBorder="1" applyAlignment="1">
      <alignment horizontal="left" wrapText="1"/>
    </xf>
    <xf numFmtId="0" fontId="12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top" wrapText="1" indent="4"/>
    </xf>
    <xf numFmtId="0" fontId="13" fillId="0" borderId="0" xfId="0" applyFont="1" applyFill="1" applyBorder="1" applyAlignment="1">
      <alignment horizontal="left" vertical="top" wrapText="1" indent="2"/>
    </xf>
    <xf numFmtId="0" fontId="10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4" fontId="19" fillId="0" borderId="0" xfId="0" applyNumberFormat="1" applyFont="1" applyFill="1" applyBorder="1" applyAlignment="1">
      <alignment horizontal="left" wrapText="1"/>
    </xf>
    <xf numFmtId="0" fontId="19" fillId="3" borderId="0" xfId="0" applyFont="1" applyFill="1" applyBorder="1" applyAlignment="1">
      <alignment horizontal="left" wrapText="1"/>
    </xf>
    <xf numFmtId="4" fontId="18" fillId="0" borderId="7" xfId="0" applyNumberFormat="1" applyFont="1" applyFill="1" applyBorder="1" applyAlignment="1">
      <alignment horizontal="left" wrapText="1"/>
    </xf>
    <xf numFmtId="0" fontId="12" fillId="0" borderId="15" xfId="0" applyFont="1" applyFill="1" applyBorder="1" applyAlignment="1">
      <alignment horizontal="left" vertical="top" wrapText="1" indent="4"/>
    </xf>
    <xf numFmtId="4" fontId="12" fillId="0" borderId="5" xfId="0" applyNumberFormat="1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4" fontId="2" fillId="0" borderId="19" xfId="0" applyNumberFormat="1" applyFont="1" applyFill="1" applyBorder="1" applyAlignment="1">
      <alignment horizontal="right" vertical="top" wrapText="1"/>
    </xf>
    <xf numFmtId="0" fontId="25" fillId="4" borderId="21" xfId="0" applyFont="1" applyFill="1" applyBorder="1" applyAlignment="1">
      <alignment horizontal="left" vertical="top"/>
    </xf>
    <xf numFmtId="0" fontId="25" fillId="4" borderId="12" xfId="0" applyFont="1" applyFill="1" applyBorder="1" applyAlignment="1">
      <alignment horizontal="left" vertical="top"/>
    </xf>
    <xf numFmtId="4" fontId="3" fillId="4" borderId="15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horizontal="left" wrapText="1"/>
    </xf>
    <xf numFmtId="0" fontId="6" fillId="0" borderId="23" xfId="0" applyFont="1" applyFill="1" applyBorder="1" applyAlignment="1">
      <alignment horizontal="left" vertical="top" wrapText="1"/>
    </xf>
    <xf numFmtId="4" fontId="26" fillId="0" borderId="24" xfId="0" applyNumberFormat="1" applyFont="1" applyFill="1" applyBorder="1" applyAlignment="1">
      <alignment horizontal="right" vertical="top" shrinkToFit="1"/>
    </xf>
    <xf numFmtId="4" fontId="0" fillId="0" borderId="25" xfId="0" applyNumberFormat="1" applyFill="1" applyBorder="1" applyAlignment="1">
      <alignment horizontal="left" wrapText="1"/>
    </xf>
    <xf numFmtId="4" fontId="26" fillId="0" borderId="22" xfId="0" applyNumberFormat="1" applyFont="1" applyFill="1" applyBorder="1" applyAlignment="1">
      <alignment horizontal="right" vertical="top" shrinkToFit="1"/>
    </xf>
    <xf numFmtId="0" fontId="27" fillId="0" borderId="25" xfId="0" applyFont="1" applyFill="1" applyBorder="1" applyAlignment="1">
      <alignment horizontal="left" vertical="top" wrapText="1"/>
    </xf>
    <xf numFmtId="4" fontId="28" fillId="0" borderId="22" xfId="0" applyNumberFormat="1" applyFont="1" applyFill="1" applyBorder="1" applyAlignment="1">
      <alignment horizontal="right" vertical="top" shrinkToFit="1"/>
    </xf>
    <xf numFmtId="4" fontId="29" fillId="0" borderId="22" xfId="0" applyNumberFormat="1" applyFont="1" applyFill="1" applyBorder="1" applyAlignment="1">
      <alignment horizontal="right" vertical="top" shrinkToFit="1"/>
    </xf>
    <xf numFmtId="0" fontId="6" fillId="0" borderId="26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4" fontId="29" fillId="0" borderId="27" xfId="0" applyNumberFormat="1" applyFont="1" applyFill="1" applyBorder="1" applyAlignment="1">
      <alignment horizontal="right" vertical="top" shrinkToFit="1"/>
    </xf>
    <xf numFmtId="0" fontId="27" fillId="5" borderId="28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wrapText="1"/>
    </xf>
    <xf numFmtId="4" fontId="31" fillId="5" borderId="9" xfId="0" applyNumberFormat="1" applyFont="1" applyFill="1" applyBorder="1" applyAlignment="1">
      <alignment horizontal="right" vertical="top" shrinkToFit="1"/>
    </xf>
    <xf numFmtId="0" fontId="17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wrapText="1"/>
    </xf>
    <xf numFmtId="4" fontId="16" fillId="0" borderId="3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12" fillId="0" borderId="17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 indent="4"/>
    </xf>
    <xf numFmtId="0" fontId="12" fillId="0" borderId="29" xfId="0" applyFont="1" applyFill="1" applyBorder="1" applyAlignment="1">
      <alignment horizontal="center" vertical="top" wrapText="1"/>
    </xf>
    <xf numFmtId="4" fontId="12" fillId="0" borderId="30" xfId="0" applyNumberFormat="1" applyFont="1" applyFill="1" applyBorder="1" applyAlignment="1">
      <alignment horizontal="right" vertical="top" shrinkToFit="1"/>
    </xf>
    <xf numFmtId="0" fontId="12" fillId="0" borderId="20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 indent="4"/>
    </xf>
    <xf numFmtId="4" fontId="10" fillId="0" borderId="12" xfId="0" applyNumberFormat="1" applyFont="1" applyFill="1" applyBorder="1" applyAlignment="1">
      <alignment horizontal="right" vertical="top" shrinkToFit="1"/>
    </xf>
    <xf numFmtId="0" fontId="32" fillId="0" borderId="6" xfId="0" applyFont="1" applyFill="1" applyBorder="1" applyAlignment="1">
      <alignment horizontal="left" vertical="top" wrapText="1" indent="4"/>
    </xf>
    <xf numFmtId="4" fontId="12" fillId="0" borderId="6" xfId="0" applyNumberFormat="1" applyFont="1" applyFill="1" applyBorder="1" applyAlignment="1">
      <alignment horizontal="center" vertical="top" wrapText="1" shrinkToFit="1"/>
    </xf>
    <xf numFmtId="0" fontId="22" fillId="3" borderId="12" xfId="0" applyFont="1" applyFill="1" applyBorder="1" applyAlignment="1">
      <alignment horizontal="left" wrapText="1"/>
    </xf>
    <xf numFmtId="4" fontId="10" fillId="3" borderId="12" xfId="0" applyNumberFormat="1" applyFont="1" applyFill="1" applyBorder="1" applyAlignment="1">
      <alignment horizontal="right" vertical="top" shrinkToFit="1"/>
    </xf>
    <xf numFmtId="4" fontId="12" fillId="6" borderId="5" xfId="0" applyNumberFormat="1" applyFont="1" applyFill="1" applyBorder="1" applyAlignment="1">
      <alignment horizontal="right" vertical="top" shrinkToFit="1"/>
    </xf>
    <xf numFmtId="4" fontId="12" fillId="6" borderId="12" xfId="0" applyNumberFormat="1" applyFont="1" applyFill="1" applyBorder="1" applyAlignment="1">
      <alignment horizontal="right" vertical="top" shrinkToFit="1"/>
    </xf>
    <xf numFmtId="4" fontId="0" fillId="6" borderId="3" xfId="0" applyNumberFormat="1" applyFill="1" applyBorder="1" applyAlignment="1">
      <alignment horizontal="left" wrapText="1"/>
    </xf>
    <xf numFmtId="4" fontId="12" fillId="6" borderId="6" xfId="0" applyNumberFormat="1" applyFont="1" applyFill="1" applyBorder="1" applyAlignment="1">
      <alignment horizontal="right" vertical="top" shrinkToFit="1"/>
    </xf>
    <xf numFmtId="4" fontId="12" fillId="6" borderId="0" xfId="0" applyNumberFormat="1" applyFont="1" applyFill="1" applyBorder="1" applyAlignment="1">
      <alignment horizontal="right" vertical="top" shrinkToFit="1"/>
    </xf>
    <xf numFmtId="4" fontId="18" fillId="6" borderId="4" xfId="0" applyNumberFormat="1" applyFont="1" applyFill="1" applyBorder="1" applyAlignment="1">
      <alignment horizontal="left" wrapText="1"/>
    </xf>
    <xf numFmtId="4" fontId="12" fillId="6" borderId="8" xfId="0" applyNumberFormat="1" applyFont="1" applyFill="1" applyBorder="1" applyAlignment="1">
      <alignment horizontal="right" vertical="top" shrinkToFit="1"/>
    </xf>
    <xf numFmtId="4" fontId="18" fillId="6" borderId="2" xfId="0" applyNumberFormat="1" applyFont="1" applyFill="1" applyBorder="1" applyAlignment="1">
      <alignment horizontal="left" vertical="center" wrapText="1"/>
    </xf>
    <xf numFmtId="4" fontId="12" fillId="6" borderId="13" xfId="0" applyNumberFormat="1" applyFont="1" applyFill="1" applyBorder="1" applyAlignment="1">
      <alignment horizontal="right" vertical="top" shrinkToFit="1"/>
    </xf>
    <xf numFmtId="4" fontId="12" fillId="6" borderId="9" xfId="0" applyNumberFormat="1" applyFont="1" applyFill="1" applyBorder="1" applyAlignment="1">
      <alignment horizontal="right" vertical="top" shrinkToFit="1"/>
    </xf>
    <xf numFmtId="0" fontId="12" fillId="0" borderId="31" xfId="0" applyFont="1" applyFill="1" applyBorder="1" applyAlignment="1">
      <alignment horizontal="left" vertical="top" wrapText="1" indent="4"/>
    </xf>
    <xf numFmtId="0" fontId="33" fillId="0" borderId="0" xfId="0" applyFont="1" applyFill="1" applyBorder="1" applyAlignment="1">
      <alignment horizontal="left" wrapText="1"/>
    </xf>
    <xf numFmtId="0" fontId="3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 indent="6"/>
    </xf>
    <xf numFmtId="0" fontId="12" fillId="3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0" fillId="3" borderId="12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top" wrapText="1"/>
    </xf>
    <xf numFmtId="0" fontId="24" fillId="2" borderId="0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2" fillId="3" borderId="0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4" fontId="12" fillId="0" borderId="32" xfId="0" applyNumberFormat="1" applyFont="1" applyFill="1" applyBorder="1" applyAlignment="1">
      <alignment horizontal="center" vertical="top" wrapText="1" shrinkToFit="1"/>
    </xf>
    <xf numFmtId="4" fontId="12" fillId="6" borderId="32" xfId="0" applyNumberFormat="1" applyFont="1" applyFill="1" applyBorder="1" applyAlignment="1">
      <alignment horizontal="right" vertical="top" shrinkToFi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left" vertical="top" wrapText="1" indent="4"/>
    </xf>
    <xf numFmtId="0" fontId="12" fillId="0" borderId="33" xfId="0" applyFont="1" applyFill="1" applyBorder="1" applyAlignment="1">
      <alignment horizontal="left" vertical="top" wrapText="1" indent="4"/>
    </xf>
    <xf numFmtId="0" fontId="18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8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4" fontId="10" fillId="2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/>
    </xf>
    <xf numFmtId="4" fontId="12" fillId="0" borderId="3" xfId="0" applyNumberFormat="1" applyFont="1" applyFill="1" applyBorder="1" applyAlignment="1">
      <alignment vertical="top" shrinkToFit="1"/>
    </xf>
    <xf numFmtId="0" fontId="12" fillId="0" borderId="1" xfId="0" applyFont="1" applyFill="1" applyBorder="1" applyAlignment="1">
      <alignment horizontal="left" vertical="top" wrapText="1"/>
    </xf>
    <xf numFmtId="4" fontId="12" fillId="6" borderId="1" xfId="0" applyNumberFormat="1" applyFont="1" applyFill="1" applyBorder="1" applyAlignment="1">
      <alignment horizontal="right" vertical="top" shrinkToFit="1"/>
    </xf>
    <xf numFmtId="4" fontId="12" fillId="0" borderId="32" xfId="0" applyNumberFormat="1" applyFont="1" applyFill="1" applyBorder="1" applyAlignment="1">
      <alignment horizontal="right" vertical="top" shrinkToFit="1"/>
    </xf>
    <xf numFmtId="4" fontId="18" fillId="6" borderId="6" xfId="0" applyNumberFormat="1" applyFont="1" applyFill="1" applyBorder="1" applyAlignment="1">
      <alignment horizontal="left" wrapText="1"/>
    </xf>
    <xf numFmtId="4" fontId="12" fillId="0" borderId="35" xfId="0" applyNumberFormat="1" applyFont="1" applyFill="1" applyBorder="1" applyAlignment="1">
      <alignment horizontal="center" vertical="top" wrapText="1" shrinkToFit="1"/>
    </xf>
    <xf numFmtId="4" fontId="12" fillId="0" borderId="35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 indent="6"/>
    </xf>
    <xf numFmtId="0" fontId="12" fillId="3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21" fillId="0" borderId="34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left" vertical="top" wrapText="1"/>
    </xf>
    <xf numFmtId="0" fontId="24" fillId="2" borderId="0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2" fontId="13" fillId="3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2"/>
  <sheetViews>
    <sheetView tabSelected="1" zoomScale="136" zoomScaleNormal="136" workbookViewId="0">
      <selection activeCell="E271" sqref="E271"/>
    </sheetView>
  </sheetViews>
  <sheetFormatPr defaultRowHeight="12.75"/>
  <cols>
    <col min="1" max="1" width="7.83203125" style="2" customWidth="1"/>
    <col min="2" max="2" width="31.33203125" style="2" customWidth="1"/>
    <col min="3" max="3" width="11.1640625" style="2" customWidth="1"/>
    <col min="4" max="4" width="23" style="2" customWidth="1"/>
    <col min="5" max="5" width="20.1640625" style="2" customWidth="1"/>
    <col min="6" max="6" width="22.6640625" style="14" customWidth="1"/>
    <col min="7" max="16384" width="9.33203125" style="2"/>
  </cols>
  <sheetData>
    <row r="1" spans="1:6" ht="17.100000000000001" customHeight="1">
      <c r="A1" s="165"/>
      <c r="B1" s="165"/>
      <c r="C1" s="165"/>
      <c r="D1" s="165"/>
      <c r="E1" s="165"/>
      <c r="F1" s="1"/>
    </row>
    <row r="2" spans="1:6" ht="20.25" customHeight="1">
      <c r="A2" s="193" t="s">
        <v>192</v>
      </c>
      <c r="B2" s="194"/>
      <c r="C2" s="194"/>
      <c r="D2" s="194"/>
      <c r="E2" s="194"/>
      <c r="F2" s="194"/>
    </row>
    <row r="3" spans="1:6" ht="9.75" customHeight="1">
      <c r="A3" s="155"/>
      <c r="B3" s="156"/>
      <c r="C3" s="156"/>
      <c r="D3" s="156"/>
      <c r="E3" s="156"/>
      <c r="F3" s="3"/>
    </row>
    <row r="4" spans="1:6" ht="29.25" customHeight="1">
      <c r="A4" s="195" t="s">
        <v>154</v>
      </c>
      <c r="B4" s="196"/>
      <c r="C4" s="196"/>
      <c r="D4" s="196"/>
      <c r="E4" s="196"/>
      <c r="F4" s="196"/>
    </row>
    <row r="5" spans="1:6" ht="17.45" customHeight="1">
      <c r="A5" s="195" t="s">
        <v>0</v>
      </c>
      <c r="B5" s="195"/>
      <c r="C5" s="195"/>
      <c r="D5" s="195"/>
      <c r="E5" s="195"/>
      <c r="F5" s="195"/>
    </row>
    <row r="6" spans="1:6" ht="12.75" customHeight="1">
      <c r="A6" s="193" t="s">
        <v>1</v>
      </c>
      <c r="B6" s="193"/>
      <c r="C6" s="193"/>
      <c r="D6" s="193"/>
      <c r="E6" s="193"/>
      <c r="F6" s="193"/>
    </row>
    <row r="7" spans="1:6" ht="12" customHeight="1">
      <c r="A7" s="193" t="s">
        <v>2</v>
      </c>
      <c r="B7" s="193"/>
      <c r="C7" s="193"/>
      <c r="D7" s="193"/>
      <c r="E7" s="193"/>
      <c r="F7" s="193"/>
    </row>
    <row r="8" spans="1:6" ht="14.25" customHeight="1">
      <c r="A8" s="193" t="s">
        <v>3</v>
      </c>
      <c r="B8" s="193"/>
      <c r="C8" s="193"/>
      <c r="D8" s="193"/>
      <c r="E8" s="193"/>
      <c r="F8" s="193"/>
    </row>
    <row r="9" spans="1:6" ht="13.5" customHeight="1">
      <c r="A9" s="193" t="s">
        <v>4</v>
      </c>
      <c r="B9" s="193"/>
      <c r="C9" s="193"/>
      <c r="D9" s="193"/>
      <c r="E9" s="193"/>
      <c r="F9" s="193"/>
    </row>
    <row r="10" spans="1:6" ht="12.75" customHeight="1">
      <c r="A10" s="193" t="s">
        <v>5</v>
      </c>
      <c r="B10" s="193"/>
      <c r="C10" s="193"/>
      <c r="D10" s="193"/>
      <c r="E10" s="193"/>
      <c r="F10" s="193"/>
    </row>
    <row r="11" spans="1:6" ht="13.5" customHeight="1">
      <c r="A11" s="193" t="s">
        <v>6</v>
      </c>
      <c r="B11" s="193"/>
      <c r="C11" s="193"/>
      <c r="D11" s="193"/>
      <c r="E11" s="193"/>
      <c r="F11" s="193"/>
    </row>
    <row r="12" spans="1:6" ht="17.45" customHeight="1">
      <c r="A12" s="155"/>
      <c r="B12" s="155"/>
      <c r="C12" s="155"/>
      <c r="D12" s="155"/>
      <c r="E12" s="155"/>
      <c r="F12" s="4"/>
    </row>
    <row r="13" spans="1:6" ht="12.75" customHeight="1">
      <c r="A13" s="193" t="s">
        <v>7</v>
      </c>
      <c r="B13" s="193"/>
      <c r="C13" s="193"/>
      <c r="D13" s="193"/>
      <c r="E13" s="193"/>
      <c r="F13" s="193"/>
    </row>
    <row r="14" spans="1:6" ht="13.5" customHeight="1">
      <c r="A14" s="193" t="s">
        <v>8</v>
      </c>
      <c r="B14" s="193"/>
      <c r="C14" s="193"/>
      <c r="D14" s="193"/>
      <c r="E14" s="193"/>
      <c r="F14" s="193"/>
    </row>
    <row r="15" spans="1:6" ht="15" customHeight="1">
      <c r="A15" s="193" t="s">
        <v>9</v>
      </c>
      <c r="B15" s="193"/>
      <c r="C15" s="193"/>
      <c r="D15" s="193"/>
      <c r="E15" s="193"/>
      <c r="F15" s="193"/>
    </row>
    <row r="16" spans="1:6" ht="12.75" customHeight="1">
      <c r="A16" s="193" t="s">
        <v>10</v>
      </c>
      <c r="B16" s="193"/>
      <c r="C16" s="193"/>
      <c r="D16" s="193"/>
      <c r="E16" s="193"/>
      <c r="F16" s="193"/>
    </row>
    <row r="17" spans="1:6" ht="13.5" customHeight="1">
      <c r="A17" s="193" t="s">
        <v>11</v>
      </c>
      <c r="B17" s="193"/>
      <c r="C17" s="193"/>
      <c r="D17" s="193"/>
      <c r="E17" s="193"/>
      <c r="F17" s="193"/>
    </row>
    <row r="18" spans="1:6" ht="11.25" customHeight="1">
      <c r="A18" s="193" t="s">
        <v>12</v>
      </c>
      <c r="B18" s="193"/>
      <c r="C18" s="193"/>
      <c r="D18" s="193"/>
      <c r="E18" s="193"/>
      <c r="F18" s="193"/>
    </row>
    <row r="19" spans="1:6" ht="12.75" customHeight="1">
      <c r="A19" s="193" t="s">
        <v>13</v>
      </c>
      <c r="B19" s="193"/>
      <c r="C19" s="193"/>
      <c r="D19" s="193"/>
      <c r="E19" s="193"/>
      <c r="F19" s="193"/>
    </row>
    <row r="20" spans="1:6" ht="11.25" customHeight="1">
      <c r="A20" s="193" t="s">
        <v>14</v>
      </c>
      <c r="B20" s="193"/>
      <c r="C20" s="193"/>
      <c r="D20" s="193"/>
      <c r="E20" s="193"/>
      <c r="F20" s="193"/>
    </row>
    <row r="21" spans="1:6" ht="12.75" customHeight="1">
      <c r="A21" s="193" t="s">
        <v>15</v>
      </c>
      <c r="B21" s="193"/>
      <c r="C21" s="193"/>
      <c r="D21" s="193"/>
      <c r="E21" s="193"/>
      <c r="F21" s="193"/>
    </row>
    <row r="22" spans="1:6" ht="14.25" customHeight="1">
      <c r="A22" s="193" t="s">
        <v>16</v>
      </c>
      <c r="B22" s="193"/>
      <c r="C22" s="193"/>
      <c r="D22" s="193"/>
      <c r="E22" s="193"/>
      <c r="F22" s="193"/>
    </row>
    <row r="23" spans="1:6" ht="12.75" customHeight="1">
      <c r="A23" s="193" t="s">
        <v>17</v>
      </c>
      <c r="B23" s="193"/>
      <c r="C23" s="193"/>
      <c r="D23" s="193"/>
      <c r="E23" s="193"/>
      <c r="F23" s="193"/>
    </row>
    <row r="24" spans="1:6" ht="11.25" customHeight="1">
      <c r="A24" s="193"/>
      <c r="B24" s="193"/>
      <c r="C24" s="193"/>
      <c r="D24" s="193"/>
      <c r="E24" s="193"/>
      <c r="F24" s="193"/>
    </row>
    <row r="25" spans="1:6" ht="11.25" customHeight="1">
      <c r="A25" s="195" t="s">
        <v>18</v>
      </c>
      <c r="B25" s="195"/>
      <c r="C25" s="195"/>
      <c r="D25" s="195"/>
      <c r="E25" s="195"/>
      <c r="F25" s="195"/>
    </row>
    <row r="26" spans="1:6" ht="19.7" customHeight="1">
      <c r="A26" s="193" t="s">
        <v>19</v>
      </c>
      <c r="B26" s="193"/>
      <c r="C26" s="193"/>
      <c r="D26" s="193"/>
      <c r="E26" s="193"/>
      <c r="F26" s="193"/>
    </row>
    <row r="27" spans="1:6" ht="16.5" customHeight="1">
      <c r="A27" s="5" t="s">
        <v>20</v>
      </c>
      <c r="B27" s="198" t="s">
        <v>21</v>
      </c>
      <c r="C27" s="198"/>
      <c r="D27" s="198"/>
      <c r="E27" s="198"/>
      <c r="F27" s="198"/>
    </row>
    <row r="28" spans="1:6" ht="9.75" customHeight="1">
      <c r="A28" s="6"/>
      <c r="B28" s="6"/>
      <c r="C28" s="6"/>
      <c r="D28" s="6"/>
      <c r="E28" s="164" t="s">
        <v>22</v>
      </c>
      <c r="F28" s="7">
        <f>SUM(F30,F44,F46,F50,F48,F52,F54,F56,F58,F60)</f>
        <v>548000</v>
      </c>
    </row>
    <row r="29" spans="1:6" ht="14.25" customHeight="1">
      <c r="A29" s="8" t="s">
        <v>23</v>
      </c>
      <c r="B29" s="8" t="s">
        <v>24</v>
      </c>
      <c r="C29" s="9" t="s">
        <v>25</v>
      </c>
      <c r="D29" s="10" t="s">
        <v>26</v>
      </c>
      <c r="E29" s="199" t="s">
        <v>27</v>
      </c>
      <c r="F29" s="199"/>
    </row>
    <row r="30" spans="1:6" ht="12" customHeight="1">
      <c r="A30" s="11" t="s">
        <v>28</v>
      </c>
      <c r="B30" s="11" t="s">
        <v>29</v>
      </c>
      <c r="C30" s="12"/>
      <c r="D30" s="12"/>
      <c r="E30" s="12"/>
      <c r="F30" s="13">
        <f>SUM(D35,D38,D41)</f>
        <v>548000</v>
      </c>
    </row>
    <row r="31" spans="1:6" ht="15" customHeight="1">
      <c r="A31" s="15" t="s">
        <v>30</v>
      </c>
      <c r="B31" s="197" t="s">
        <v>155</v>
      </c>
      <c r="C31" s="197"/>
      <c r="D31" s="197"/>
      <c r="E31" s="16"/>
      <c r="F31" s="17"/>
    </row>
    <row r="32" spans="1:6" ht="15" customHeight="1">
      <c r="A32" s="160"/>
      <c r="B32" s="18" t="s">
        <v>38</v>
      </c>
      <c r="C32" s="19" t="s">
        <v>35</v>
      </c>
      <c r="D32" s="20">
        <v>350000</v>
      </c>
      <c r="E32" s="19" t="s">
        <v>36</v>
      </c>
      <c r="F32" s="142">
        <v>13500</v>
      </c>
    </row>
    <row r="33" spans="1:6" ht="15" customHeight="1">
      <c r="A33" s="171"/>
      <c r="B33" s="21"/>
      <c r="C33" s="19"/>
      <c r="D33" s="22"/>
      <c r="E33" s="19" t="s">
        <v>184</v>
      </c>
      <c r="F33" s="142">
        <v>336500</v>
      </c>
    </row>
    <row r="34" spans="1:6" ht="15" customHeight="1">
      <c r="A34" s="160"/>
      <c r="B34" s="23" t="s">
        <v>153</v>
      </c>
      <c r="C34" s="19" t="s">
        <v>61</v>
      </c>
      <c r="D34" s="22">
        <v>110000</v>
      </c>
      <c r="E34" s="28" t="s">
        <v>36</v>
      </c>
      <c r="F34" s="142">
        <f>+D34</f>
        <v>110000</v>
      </c>
    </row>
    <row r="35" spans="1:6" ht="15" customHeight="1">
      <c r="A35" s="165"/>
      <c r="B35" s="62"/>
      <c r="C35" s="24" t="s">
        <v>33</v>
      </c>
      <c r="D35" s="25">
        <f>SUM(D31:D34)</f>
        <v>460000</v>
      </c>
      <c r="E35" s="187"/>
      <c r="F35" s="188"/>
    </row>
    <row r="36" spans="1:6" ht="15" customHeight="1">
      <c r="A36" s="15" t="s">
        <v>34</v>
      </c>
      <c r="B36" s="197" t="s">
        <v>169</v>
      </c>
      <c r="C36" s="197"/>
      <c r="D36" s="197"/>
      <c r="E36" s="16"/>
      <c r="F36" s="144"/>
    </row>
    <row r="37" spans="1:6" ht="15" customHeight="1">
      <c r="A37" s="160"/>
      <c r="B37" s="18" t="s">
        <v>38</v>
      </c>
      <c r="C37" s="19" t="s">
        <v>35</v>
      </c>
      <c r="D37" s="22">
        <v>25000</v>
      </c>
      <c r="E37" s="28" t="s">
        <v>36</v>
      </c>
      <c r="F37" s="20">
        <f>+D37</f>
        <v>25000</v>
      </c>
    </row>
    <row r="38" spans="1:6" ht="15" customHeight="1">
      <c r="A38" s="160"/>
      <c r="B38" s="23"/>
      <c r="C38" s="24" t="s">
        <v>33</v>
      </c>
      <c r="D38" s="25">
        <f>SUM(D36:D37)</f>
        <v>25000</v>
      </c>
      <c r="E38" s="131"/>
      <c r="F38" s="73"/>
    </row>
    <row r="39" spans="1:6" ht="15" customHeight="1">
      <c r="A39" s="15" t="s">
        <v>37</v>
      </c>
      <c r="B39" s="197" t="s">
        <v>157</v>
      </c>
      <c r="C39" s="197"/>
      <c r="D39" s="197"/>
      <c r="E39" s="16"/>
      <c r="F39" s="144"/>
    </row>
    <row r="40" spans="1:6" ht="15" customHeight="1">
      <c r="A40" s="160"/>
      <c r="B40" s="21" t="s">
        <v>153</v>
      </c>
      <c r="C40" s="19" t="s">
        <v>61</v>
      </c>
      <c r="D40" s="22">
        <v>63000</v>
      </c>
      <c r="E40" s="28" t="s">
        <v>36</v>
      </c>
      <c r="F40" s="142">
        <f>+D40</f>
        <v>63000</v>
      </c>
    </row>
    <row r="41" spans="1:6" ht="15" customHeight="1">
      <c r="A41" s="160"/>
      <c r="B41" s="23"/>
      <c r="C41" s="24" t="s">
        <v>33</v>
      </c>
      <c r="D41" s="25">
        <f>SUM(D39:D40)</f>
        <v>63000</v>
      </c>
      <c r="E41" s="131"/>
      <c r="F41" s="73"/>
    </row>
    <row r="42" spans="1:6" ht="19.5" customHeight="1">
      <c r="A42" s="160"/>
      <c r="B42" s="34"/>
      <c r="C42" s="48"/>
      <c r="D42" s="35"/>
      <c r="E42" s="26"/>
      <c r="F42" s="27"/>
    </row>
    <row r="43" spans="1:6" ht="9" customHeight="1">
      <c r="A43" s="160"/>
      <c r="B43" s="34"/>
      <c r="C43" s="29"/>
      <c r="D43" s="27"/>
      <c r="E43" s="29"/>
      <c r="F43" s="27"/>
    </row>
    <row r="44" spans="1:6" ht="12" customHeight="1">
      <c r="A44" s="158" t="s">
        <v>39</v>
      </c>
      <c r="B44" s="200" t="s">
        <v>40</v>
      </c>
      <c r="C44" s="200"/>
      <c r="D44" s="200"/>
      <c r="E44" s="31"/>
      <c r="F44" s="32">
        <v>0</v>
      </c>
    </row>
    <row r="45" spans="1:6" ht="9.9499999999999993" customHeight="1">
      <c r="A45" s="160"/>
      <c r="B45" s="180"/>
      <c r="C45" s="180"/>
      <c r="D45" s="180"/>
      <c r="E45" s="159"/>
      <c r="F45" s="33"/>
    </row>
    <row r="46" spans="1:6" ht="12" customHeight="1">
      <c r="A46" s="158" t="s">
        <v>41</v>
      </c>
      <c r="B46" s="158" t="s">
        <v>42</v>
      </c>
      <c r="C46" s="31"/>
      <c r="D46" s="31"/>
      <c r="E46" s="31"/>
      <c r="F46" s="32">
        <v>0</v>
      </c>
    </row>
    <row r="47" spans="1:6" ht="9.9499999999999993" customHeight="1">
      <c r="A47" s="160"/>
      <c r="B47" s="159"/>
      <c r="C47" s="159"/>
      <c r="D47" s="159"/>
      <c r="E47" s="159"/>
      <c r="F47" s="33"/>
    </row>
    <row r="48" spans="1:6" ht="12" customHeight="1">
      <c r="A48" s="158" t="s">
        <v>43</v>
      </c>
      <c r="B48" s="158" t="s">
        <v>44</v>
      </c>
      <c r="C48" s="31"/>
      <c r="D48" s="31"/>
      <c r="E48" s="31"/>
      <c r="F48" s="32">
        <v>0</v>
      </c>
    </row>
    <row r="49" spans="1:6" ht="9.9499999999999993" customHeight="1">
      <c r="A49" s="160"/>
      <c r="B49" s="159"/>
      <c r="C49" s="159"/>
      <c r="D49" s="159"/>
      <c r="E49" s="159"/>
      <c r="F49" s="33"/>
    </row>
    <row r="50" spans="1:6" ht="12" customHeight="1">
      <c r="A50" s="158" t="s">
        <v>45</v>
      </c>
      <c r="B50" s="158" t="s">
        <v>46</v>
      </c>
      <c r="C50" s="31"/>
      <c r="D50" s="31"/>
      <c r="E50" s="31"/>
      <c r="F50" s="32">
        <v>0</v>
      </c>
    </row>
    <row r="51" spans="1:6" ht="9.9499999999999993" customHeight="1">
      <c r="A51" s="160"/>
      <c r="B51" s="159"/>
      <c r="C51" s="159"/>
      <c r="D51" s="159"/>
      <c r="E51" s="159"/>
      <c r="F51" s="33"/>
    </row>
    <row r="52" spans="1:6" ht="12" customHeight="1">
      <c r="A52" s="158" t="s">
        <v>47</v>
      </c>
      <c r="B52" s="158" t="s">
        <v>48</v>
      </c>
      <c r="C52" s="31"/>
      <c r="D52" s="31"/>
      <c r="E52" s="31"/>
      <c r="F52" s="32">
        <v>0</v>
      </c>
    </row>
    <row r="53" spans="1:6" ht="9.9499999999999993" customHeight="1">
      <c r="A53" s="160"/>
      <c r="B53" s="159"/>
      <c r="C53" s="159"/>
      <c r="D53" s="159"/>
      <c r="E53" s="159"/>
      <c r="F53" s="33"/>
    </row>
    <row r="54" spans="1:6" ht="12" customHeight="1">
      <c r="A54" s="158" t="s">
        <v>49</v>
      </c>
      <c r="B54" s="158" t="s">
        <v>50</v>
      </c>
      <c r="C54" s="31"/>
      <c r="D54" s="31"/>
      <c r="E54" s="31"/>
      <c r="F54" s="32">
        <v>0</v>
      </c>
    </row>
    <row r="55" spans="1:6" ht="9.9499999999999993" customHeight="1">
      <c r="A55" s="160"/>
      <c r="B55" s="34"/>
      <c r="C55" s="29"/>
      <c r="D55" s="27"/>
      <c r="E55" s="29"/>
      <c r="F55" s="27"/>
    </row>
    <row r="56" spans="1:6" ht="12" customHeight="1">
      <c r="A56" s="158" t="s">
        <v>51</v>
      </c>
      <c r="B56" s="158" t="s">
        <v>52</v>
      </c>
      <c r="C56" s="31"/>
      <c r="D56" s="31"/>
      <c r="E56" s="31"/>
      <c r="F56" s="32">
        <v>0</v>
      </c>
    </row>
    <row r="57" spans="1:6" ht="9.9499999999999993" customHeight="1">
      <c r="A57" s="165"/>
      <c r="B57" s="162"/>
      <c r="C57" s="162"/>
      <c r="D57" s="27"/>
      <c r="E57" s="162"/>
      <c r="F57" s="35"/>
    </row>
    <row r="58" spans="1:6" ht="12" customHeight="1">
      <c r="A58" s="166" t="s">
        <v>53</v>
      </c>
      <c r="B58" s="200" t="s">
        <v>54</v>
      </c>
      <c r="C58" s="201"/>
      <c r="D58" s="201"/>
      <c r="E58" s="31"/>
      <c r="F58" s="32">
        <v>0</v>
      </c>
    </row>
    <row r="59" spans="1:6" ht="9.9499999999999993" customHeight="1">
      <c r="A59" s="26"/>
      <c r="B59" s="26"/>
      <c r="C59" s="159"/>
      <c r="D59" s="159"/>
      <c r="E59" s="159"/>
      <c r="F59" s="27"/>
    </row>
    <row r="60" spans="1:6" ht="12" customHeight="1">
      <c r="A60" s="166" t="s">
        <v>55</v>
      </c>
      <c r="B60" s="200" t="s">
        <v>56</v>
      </c>
      <c r="C60" s="201"/>
      <c r="D60" s="201"/>
      <c r="E60" s="31"/>
      <c r="F60" s="32">
        <v>0</v>
      </c>
    </row>
    <row r="61" spans="1:6" ht="17.25" customHeight="1">
      <c r="A61" s="36"/>
      <c r="B61" s="26"/>
      <c r="C61" s="163"/>
      <c r="D61" s="163"/>
      <c r="E61" s="159"/>
      <c r="F61" s="27"/>
    </row>
    <row r="62" spans="1:6" ht="12" customHeight="1">
      <c r="A62" s="5" t="s">
        <v>57</v>
      </c>
      <c r="B62" s="202" t="s">
        <v>58</v>
      </c>
      <c r="C62" s="202"/>
      <c r="D62" s="202"/>
      <c r="E62" s="202"/>
      <c r="F62" s="202"/>
    </row>
    <row r="63" spans="1:6" s="185" customFormat="1" ht="16.5" customHeight="1">
      <c r="A63" s="92"/>
      <c r="B63" s="182"/>
      <c r="C63" s="182"/>
      <c r="D63" s="182"/>
      <c r="E63" s="183" t="s">
        <v>22</v>
      </c>
      <c r="F63" s="184">
        <f>SUM(F65,F99,F105,F110,F112,F120,F127,F148,F150,F152)</f>
        <v>2491500</v>
      </c>
    </row>
    <row r="64" spans="1:6" ht="11.25" customHeight="1">
      <c r="A64" s="8" t="s">
        <v>23</v>
      </c>
      <c r="B64" s="39" t="s">
        <v>24</v>
      </c>
      <c r="C64" s="9" t="s">
        <v>25</v>
      </c>
      <c r="D64" s="40" t="s">
        <v>26</v>
      </c>
      <c r="E64" s="199" t="s">
        <v>27</v>
      </c>
      <c r="F64" s="199"/>
    </row>
    <row r="65" spans="1:6" ht="12" customHeight="1">
      <c r="A65" s="41" t="s">
        <v>59</v>
      </c>
      <c r="B65" s="11" t="s">
        <v>29</v>
      </c>
      <c r="C65" s="42"/>
      <c r="D65" s="42"/>
      <c r="E65" s="42"/>
      <c r="F65" s="43">
        <f>SUM(D69,D75,D80,D84,D97,D91,D87)</f>
        <v>844500</v>
      </c>
    </row>
    <row r="66" spans="1:6" ht="15" customHeight="1">
      <c r="A66" s="15" t="s">
        <v>30</v>
      </c>
      <c r="B66" s="197" t="s">
        <v>171</v>
      </c>
      <c r="C66" s="197"/>
      <c r="D66" s="197"/>
      <c r="E66" s="16"/>
      <c r="F66" s="17"/>
    </row>
    <row r="67" spans="1:6" ht="15" customHeight="1">
      <c r="A67" s="160"/>
      <c r="B67" s="21" t="s">
        <v>170</v>
      </c>
      <c r="C67" s="19" t="s">
        <v>63</v>
      </c>
      <c r="D67" s="22">
        <v>200000</v>
      </c>
      <c r="E67" s="28" t="s">
        <v>36</v>
      </c>
      <c r="F67" s="142">
        <f>+D67</f>
        <v>200000</v>
      </c>
    </row>
    <row r="68" spans="1:6" ht="15" customHeight="1">
      <c r="A68" s="160"/>
      <c r="B68" s="21" t="s">
        <v>32</v>
      </c>
      <c r="C68" s="19" t="s">
        <v>63</v>
      </c>
      <c r="D68" s="20">
        <v>8000</v>
      </c>
      <c r="E68" s="175" t="str">
        <f>+E67</f>
        <v>komunalni doprinos</v>
      </c>
      <c r="F68" s="176">
        <f>+D68</f>
        <v>8000</v>
      </c>
    </row>
    <row r="69" spans="1:6" ht="15" customHeight="1">
      <c r="A69" s="160"/>
      <c r="B69" s="138"/>
      <c r="C69" s="57" t="s">
        <v>33</v>
      </c>
      <c r="D69" s="58">
        <f>SUM(D67:D68)</f>
        <v>208000</v>
      </c>
      <c r="E69" s="139"/>
      <c r="F69" s="145"/>
    </row>
    <row r="70" spans="1:6" ht="15" customHeight="1">
      <c r="A70" s="160"/>
      <c r="B70" s="34"/>
      <c r="C70" s="29"/>
      <c r="D70" s="27"/>
      <c r="E70" s="30"/>
      <c r="F70" s="146"/>
    </row>
    <row r="71" spans="1:6" ht="15" customHeight="1">
      <c r="A71" s="15" t="s">
        <v>34</v>
      </c>
      <c r="B71" s="197" t="s">
        <v>62</v>
      </c>
      <c r="C71" s="197"/>
      <c r="D71" s="197"/>
      <c r="E71" s="44"/>
      <c r="F71" s="190"/>
    </row>
    <row r="72" spans="1:6" ht="15" customHeight="1">
      <c r="A72" s="51"/>
      <c r="B72" s="178" t="s">
        <v>153</v>
      </c>
      <c r="C72" s="177" t="s">
        <v>61</v>
      </c>
      <c r="D72" s="189">
        <v>15000</v>
      </c>
      <c r="E72" s="28" t="s">
        <v>36</v>
      </c>
      <c r="F72" s="176">
        <v>15000</v>
      </c>
    </row>
    <row r="73" spans="1:6" ht="19.5" customHeight="1">
      <c r="A73" s="160"/>
      <c r="B73" s="179" t="s">
        <v>31</v>
      </c>
      <c r="C73" s="133" t="s">
        <v>186</v>
      </c>
      <c r="D73" s="134">
        <v>100000</v>
      </c>
      <c r="E73" s="28" t="s">
        <v>185</v>
      </c>
      <c r="F73" s="148">
        <f>SUM(D73)</f>
        <v>100000</v>
      </c>
    </row>
    <row r="74" spans="1:6" ht="15" customHeight="1">
      <c r="A74" s="160"/>
      <c r="B74" s="54" t="s">
        <v>32</v>
      </c>
      <c r="C74" s="55" t="s">
        <v>63</v>
      </c>
      <c r="D74" s="56">
        <v>18000</v>
      </c>
      <c r="E74" s="28" t="s">
        <v>36</v>
      </c>
      <c r="F74" s="148">
        <f>SUM(D74)</f>
        <v>18000</v>
      </c>
    </row>
    <row r="75" spans="1:6" ht="15" customHeight="1">
      <c r="A75" s="160"/>
      <c r="B75" s="23"/>
      <c r="C75" s="57" t="s">
        <v>33</v>
      </c>
      <c r="D75" s="58">
        <f>SUM(D72:D74)</f>
        <v>133000</v>
      </c>
      <c r="E75" s="26"/>
      <c r="F75" s="146"/>
    </row>
    <row r="76" spans="1:6" ht="15" customHeight="1">
      <c r="A76" s="61"/>
      <c r="B76" s="62"/>
      <c r="C76" s="63"/>
      <c r="D76" s="50"/>
      <c r="E76" s="64"/>
      <c r="F76" s="145"/>
    </row>
    <row r="77" spans="1:6" ht="15" customHeight="1">
      <c r="A77" s="15" t="s">
        <v>37</v>
      </c>
      <c r="B77" s="197" t="s">
        <v>158</v>
      </c>
      <c r="C77" s="197"/>
      <c r="D77" s="197"/>
      <c r="E77" s="26"/>
      <c r="F77" s="146"/>
    </row>
    <row r="78" spans="1:6" ht="15" customHeight="1">
      <c r="A78" s="160"/>
      <c r="B78" s="132" t="s">
        <v>31</v>
      </c>
      <c r="C78" s="133" t="s">
        <v>63</v>
      </c>
      <c r="D78" s="134">
        <v>160000</v>
      </c>
      <c r="E78" s="28" t="s">
        <v>36</v>
      </c>
      <c r="F78" s="148">
        <v>160000</v>
      </c>
    </row>
    <row r="79" spans="1:6" ht="15" customHeight="1">
      <c r="A79" s="160"/>
      <c r="B79" s="54" t="s">
        <v>32</v>
      </c>
      <c r="C79" s="55" t="s">
        <v>63</v>
      </c>
      <c r="D79" s="56">
        <v>6500</v>
      </c>
      <c r="E79" s="28" t="s">
        <v>36</v>
      </c>
      <c r="F79" s="148">
        <f>SUM(D79)</f>
        <v>6500</v>
      </c>
    </row>
    <row r="80" spans="1:6" ht="15" customHeight="1">
      <c r="A80" s="160"/>
      <c r="B80" s="23"/>
      <c r="C80" s="57" t="s">
        <v>33</v>
      </c>
      <c r="D80" s="58">
        <f>SUM(D77:D79)</f>
        <v>166500</v>
      </c>
      <c r="E80" s="135"/>
      <c r="F80" s="22"/>
    </row>
    <row r="81" spans="1:6" ht="15" customHeight="1">
      <c r="A81" s="160"/>
      <c r="B81" s="136"/>
      <c r="C81" s="57"/>
      <c r="D81" s="137"/>
      <c r="E81" s="131"/>
      <c r="F81" s="73"/>
    </row>
    <row r="82" spans="1:6" ht="15" customHeight="1">
      <c r="A82" s="51" t="s">
        <v>156</v>
      </c>
      <c r="B82" s="197" t="s">
        <v>161</v>
      </c>
      <c r="C82" s="197"/>
      <c r="D82" s="197"/>
      <c r="E82" s="52"/>
      <c r="F82" s="53"/>
    </row>
    <row r="83" spans="1:6" ht="15" customHeight="1">
      <c r="A83" s="160"/>
      <c r="B83" s="18" t="s">
        <v>60</v>
      </c>
      <c r="C83" s="59" t="s">
        <v>61</v>
      </c>
      <c r="D83" s="46">
        <v>80000</v>
      </c>
      <c r="E83" s="28" t="s">
        <v>36</v>
      </c>
      <c r="F83" s="148">
        <f t="shared" ref="F83" si="0">SUM(D83)</f>
        <v>80000</v>
      </c>
    </row>
    <row r="84" spans="1:6" ht="15" customHeight="1">
      <c r="A84" s="160"/>
      <c r="B84" s="23"/>
      <c r="C84" s="63" t="s">
        <v>33</v>
      </c>
      <c r="D84" s="50">
        <f>SUM(D83:D83)</f>
        <v>80000</v>
      </c>
      <c r="E84" s="64"/>
      <c r="F84" s="145"/>
    </row>
    <row r="85" spans="1:6" ht="15" customHeight="1">
      <c r="A85" s="51" t="s">
        <v>160</v>
      </c>
      <c r="B85" s="197" t="s">
        <v>175</v>
      </c>
      <c r="C85" s="197"/>
      <c r="D85" s="197"/>
      <c r="E85" s="52"/>
      <c r="F85" s="53"/>
    </row>
    <row r="86" spans="1:6" ht="15" customHeight="1">
      <c r="A86" s="160"/>
      <c r="B86" s="18" t="s">
        <v>60</v>
      </c>
      <c r="C86" s="59" t="s">
        <v>61</v>
      </c>
      <c r="D86" s="46">
        <v>12000</v>
      </c>
      <c r="E86" s="28" t="s">
        <v>36</v>
      </c>
      <c r="F86" s="148">
        <f t="shared" ref="F86" si="1">SUM(D86)</f>
        <v>12000</v>
      </c>
    </row>
    <row r="87" spans="1:6" ht="15" customHeight="1">
      <c r="A87" s="160"/>
      <c r="B87" s="23"/>
      <c r="C87" s="63" t="s">
        <v>33</v>
      </c>
      <c r="D87" s="50">
        <f>SUM(D86:D86)</f>
        <v>12000</v>
      </c>
      <c r="E87" s="64"/>
      <c r="F87" s="145"/>
    </row>
    <row r="88" spans="1:6" ht="15" customHeight="1">
      <c r="A88" s="51" t="s">
        <v>177</v>
      </c>
      <c r="B88" s="197" t="s">
        <v>173</v>
      </c>
      <c r="C88" s="197"/>
      <c r="D88" s="197"/>
      <c r="E88" s="26"/>
      <c r="F88" s="146"/>
    </row>
    <row r="89" spans="1:6" ht="15" customHeight="1">
      <c r="A89" s="160"/>
      <c r="B89" s="132" t="s">
        <v>38</v>
      </c>
      <c r="C89" s="133" t="s">
        <v>35</v>
      </c>
      <c r="D89" s="134">
        <v>75000</v>
      </c>
      <c r="E89" s="28" t="s">
        <v>36</v>
      </c>
      <c r="F89" s="148">
        <v>75000</v>
      </c>
    </row>
    <row r="90" spans="1:6" ht="15" customHeight="1">
      <c r="A90" s="160"/>
      <c r="B90" s="54" t="s">
        <v>153</v>
      </c>
      <c r="C90" s="55" t="s">
        <v>61</v>
      </c>
      <c r="D90" s="56">
        <v>20000</v>
      </c>
      <c r="E90" s="28" t="s">
        <v>36</v>
      </c>
      <c r="F90" s="148">
        <f>SUM(D90)</f>
        <v>20000</v>
      </c>
    </row>
    <row r="91" spans="1:6" ht="15" customHeight="1">
      <c r="A91" s="160"/>
      <c r="B91" s="23"/>
      <c r="C91" s="57" t="s">
        <v>33</v>
      </c>
      <c r="D91" s="58">
        <f>SUM(D88:D90)</f>
        <v>95000</v>
      </c>
      <c r="E91" s="135"/>
      <c r="F91" s="22"/>
    </row>
    <row r="92" spans="1:6" ht="15" customHeight="1">
      <c r="A92" s="160"/>
      <c r="B92" s="23"/>
      <c r="C92" s="63"/>
      <c r="D92" s="50"/>
      <c r="E92" s="131"/>
      <c r="F92" s="143"/>
    </row>
    <row r="93" spans="1:6" ht="15" customHeight="1">
      <c r="A93" s="51" t="s">
        <v>178</v>
      </c>
      <c r="B93" s="197" t="s">
        <v>64</v>
      </c>
      <c r="C93" s="197"/>
      <c r="D93" s="197"/>
      <c r="E93" s="52"/>
      <c r="F93" s="149"/>
    </row>
    <row r="94" spans="1:6" ht="15" customHeight="1">
      <c r="A94" s="51"/>
      <c r="B94" s="18" t="s">
        <v>38</v>
      </c>
      <c r="C94" s="59" t="s">
        <v>35</v>
      </c>
      <c r="D94" s="46">
        <v>50000</v>
      </c>
      <c r="E94" s="28" t="s">
        <v>36</v>
      </c>
      <c r="F94" s="148">
        <f>SUM(D94)</f>
        <v>50000</v>
      </c>
    </row>
    <row r="95" spans="1:6" ht="15" customHeight="1">
      <c r="A95" s="160"/>
      <c r="B95" s="18" t="s">
        <v>60</v>
      </c>
      <c r="C95" s="59" t="s">
        <v>61</v>
      </c>
      <c r="D95" s="46">
        <v>50000</v>
      </c>
      <c r="E95" s="28" t="s">
        <v>36</v>
      </c>
      <c r="F95" s="148">
        <f t="shared" ref="F95:F96" si="2">SUM(D95)</f>
        <v>50000</v>
      </c>
    </row>
    <row r="96" spans="1:6" ht="15" customHeight="1">
      <c r="A96" s="160"/>
      <c r="B96" s="18" t="s">
        <v>31</v>
      </c>
      <c r="C96" s="59" t="s">
        <v>63</v>
      </c>
      <c r="D96" s="46">
        <v>50000</v>
      </c>
      <c r="E96" s="28" t="s">
        <v>36</v>
      </c>
      <c r="F96" s="148">
        <f t="shared" si="2"/>
        <v>50000</v>
      </c>
    </row>
    <row r="97" spans="1:6" ht="15" customHeight="1">
      <c r="A97" s="160"/>
      <c r="B97" s="23"/>
      <c r="C97" s="63" t="s">
        <v>33</v>
      </c>
      <c r="D97" s="50">
        <f>SUM(D94:D96)</f>
        <v>150000</v>
      </c>
      <c r="E97" s="64"/>
      <c r="F97" s="49"/>
    </row>
    <row r="98" spans="1:6" ht="15" customHeight="1">
      <c r="A98" s="160"/>
      <c r="B98" s="34"/>
      <c r="C98" s="48"/>
      <c r="D98" s="35"/>
      <c r="E98" s="26"/>
      <c r="F98" s="27"/>
    </row>
    <row r="99" spans="1:6" ht="12" customHeight="1">
      <c r="A99" s="161" t="s">
        <v>65</v>
      </c>
      <c r="B99" s="204" t="s">
        <v>66</v>
      </c>
      <c r="C99" s="204"/>
      <c r="D99" s="204"/>
      <c r="E99" s="140"/>
      <c r="F99" s="141">
        <f>SUM(D103)</f>
        <v>100000</v>
      </c>
    </row>
    <row r="100" spans="1:6" ht="15" customHeight="1">
      <c r="A100" s="51" t="s">
        <v>30</v>
      </c>
      <c r="B100" s="205" t="s">
        <v>67</v>
      </c>
      <c r="C100" s="205"/>
      <c r="D100" s="205"/>
      <c r="E100" s="52"/>
      <c r="F100" s="53"/>
    </row>
    <row r="101" spans="1:6" ht="15" customHeight="1">
      <c r="A101" s="160"/>
      <c r="B101" s="18" t="s">
        <v>60</v>
      </c>
      <c r="C101" s="59" t="s">
        <v>68</v>
      </c>
      <c r="D101" s="46">
        <v>25000</v>
      </c>
      <c r="E101" s="68" t="s">
        <v>36</v>
      </c>
      <c r="F101" s="150">
        <f>SUM(D101)</f>
        <v>25000</v>
      </c>
    </row>
    <row r="102" spans="1:6" ht="15" customHeight="1">
      <c r="A102" s="160"/>
      <c r="B102" s="23" t="s">
        <v>31</v>
      </c>
      <c r="C102" s="60" t="s">
        <v>69</v>
      </c>
      <c r="D102" s="69">
        <v>75000</v>
      </c>
      <c r="E102" s="68" t="s">
        <v>36</v>
      </c>
      <c r="F102" s="150">
        <f>SUM(D102)</f>
        <v>75000</v>
      </c>
    </row>
    <row r="103" spans="1:6" ht="15" customHeight="1">
      <c r="A103" s="160"/>
      <c r="B103" s="34"/>
      <c r="C103" s="48" t="s">
        <v>33</v>
      </c>
      <c r="D103" s="35">
        <f>SUM(D101:D102)</f>
        <v>100000</v>
      </c>
      <c r="E103" s="26"/>
      <c r="F103" s="146"/>
    </row>
    <row r="104" spans="1:6" ht="15" customHeight="1">
      <c r="A104" s="160"/>
      <c r="B104" s="34"/>
      <c r="C104" s="48"/>
      <c r="D104" s="35"/>
      <c r="E104" s="26"/>
      <c r="F104" s="27"/>
    </row>
    <row r="105" spans="1:6" ht="12" customHeight="1">
      <c r="A105" s="161" t="s">
        <v>70</v>
      </c>
      <c r="B105" s="204" t="s">
        <v>71</v>
      </c>
      <c r="C105" s="204"/>
      <c r="D105" s="204"/>
      <c r="E105" s="140"/>
      <c r="F105" s="141">
        <f>SUM(D109)</f>
        <v>200000</v>
      </c>
    </row>
    <row r="106" spans="1:6" ht="15" customHeight="1">
      <c r="A106" s="51" t="s">
        <v>30</v>
      </c>
      <c r="B106" s="205" t="s">
        <v>159</v>
      </c>
      <c r="C106" s="205"/>
      <c r="D106" s="205"/>
      <c r="E106" s="52"/>
      <c r="F106" s="53"/>
    </row>
    <row r="107" spans="1:6" ht="15" customHeight="1">
      <c r="A107" s="160"/>
      <c r="B107" s="18" t="s">
        <v>60</v>
      </c>
      <c r="C107" s="59" t="s">
        <v>68</v>
      </c>
      <c r="D107" s="46">
        <v>20000</v>
      </c>
      <c r="E107" s="68" t="s">
        <v>36</v>
      </c>
      <c r="F107" s="150">
        <f>SUM(D107)</f>
        <v>20000</v>
      </c>
    </row>
    <row r="108" spans="1:6" ht="15" customHeight="1">
      <c r="A108" s="160"/>
      <c r="B108" s="23" t="s">
        <v>31</v>
      </c>
      <c r="C108" s="60" t="s">
        <v>163</v>
      </c>
      <c r="D108" s="69">
        <v>180000</v>
      </c>
      <c r="E108" s="68" t="s">
        <v>36</v>
      </c>
      <c r="F108" s="150">
        <f>SUM(D108)</f>
        <v>180000</v>
      </c>
    </row>
    <row r="109" spans="1:6" ht="15" customHeight="1">
      <c r="A109" s="160"/>
      <c r="B109" s="34"/>
      <c r="C109" s="48" t="s">
        <v>33</v>
      </c>
      <c r="D109" s="35">
        <f>SUM(D107:D108)</f>
        <v>200000</v>
      </c>
      <c r="E109" s="26"/>
      <c r="F109" s="27"/>
    </row>
    <row r="110" spans="1:6" ht="12" customHeight="1">
      <c r="A110" s="166" t="s">
        <v>72</v>
      </c>
      <c r="B110" s="158" t="s">
        <v>44</v>
      </c>
      <c r="C110" s="31"/>
      <c r="D110" s="31"/>
      <c r="E110" s="31"/>
      <c r="F110" s="32">
        <v>0</v>
      </c>
    </row>
    <row r="111" spans="1:6" ht="9.9499999999999993" customHeight="1">
      <c r="A111" s="26"/>
      <c r="B111" s="26"/>
      <c r="C111" s="159"/>
      <c r="D111" s="159"/>
      <c r="E111" s="159"/>
      <c r="F111" s="27"/>
    </row>
    <row r="112" spans="1:6" ht="12" customHeight="1">
      <c r="A112" s="161" t="s">
        <v>73</v>
      </c>
      <c r="B112" s="204" t="s">
        <v>74</v>
      </c>
      <c r="C112" s="204"/>
      <c r="D112" s="204"/>
      <c r="E112" s="140"/>
      <c r="F112" s="141">
        <f>SUM(D114,D117)</f>
        <v>570000</v>
      </c>
    </row>
    <row r="113" spans="1:6" ht="15" customHeight="1">
      <c r="A113" s="15" t="s">
        <v>30</v>
      </c>
      <c r="B113" s="206" t="s">
        <v>75</v>
      </c>
      <c r="C113" s="206"/>
      <c r="D113" s="206"/>
      <c r="E113" s="44"/>
      <c r="F113" s="45"/>
    </row>
    <row r="114" spans="1:6" ht="15" customHeight="1">
      <c r="A114" s="160"/>
      <c r="B114" s="18" t="s">
        <v>76</v>
      </c>
      <c r="C114" s="59" t="s">
        <v>77</v>
      </c>
      <c r="D114" s="46">
        <v>120000</v>
      </c>
      <c r="E114" s="68" t="s">
        <v>36</v>
      </c>
      <c r="F114" s="151">
        <v>120000</v>
      </c>
    </row>
    <row r="115" spans="1:6" ht="15" customHeight="1">
      <c r="A115" s="160"/>
      <c r="B115" s="34"/>
      <c r="C115" s="29"/>
      <c r="D115" s="186"/>
      <c r="E115" s="186"/>
      <c r="F115" s="186"/>
    </row>
    <row r="116" spans="1:6" ht="15" customHeight="1">
      <c r="A116" s="15" t="s">
        <v>34</v>
      </c>
      <c r="B116" s="206" t="s">
        <v>176</v>
      </c>
      <c r="C116" s="206"/>
      <c r="D116" s="206"/>
      <c r="E116" s="44"/>
      <c r="F116" s="45"/>
    </row>
    <row r="117" spans="1:6" ht="15" customHeight="1">
      <c r="A117" s="160"/>
      <c r="B117" s="152" t="s">
        <v>76</v>
      </c>
      <c r="C117" s="59" t="s">
        <v>180</v>
      </c>
      <c r="D117" s="46">
        <v>450000</v>
      </c>
      <c r="E117" s="59" t="s">
        <v>36</v>
      </c>
      <c r="F117" s="151">
        <v>50000</v>
      </c>
    </row>
    <row r="118" spans="1:6" ht="15" customHeight="1">
      <c r="A118" s="51"/>
      <c r="B118" s="62"/>
      <c r="C118" s="60" t="s">
        <v>181</v>
      </c>
      <c r="D118" s="69"/>
      <c r="E118" s="60" t="s">
        <v>188</v>
      </c>
      <c r="F118" s="69">
        <v>400000</v>
      </c>
    </row>
    <row r="119" spans="1:6" ht="15" customHeight="1">
      <c r="A119" s="51"/>
      <c r="B119" s="34"/>
      <c r="C119" s="29"/>
      <c r="D119" s="27"/>
      <c r="E119" s="29"/>
      <c r="F119" s="27"/>
    </row>
    <row r="120" spans="1:6" ht="12" customHeight="1">
      <c r="A120" s="173" t="s">
        <v>79</v>
      </c>
      <c r="B120" s="204" t="s">
        <v>80</v>
      </c>
      <c r="C120" s="204"/>
      <c r="D120" s="204"/>
      <c r="E120" s="140"/>
      <c r="F120" s="141">
        <f>SUM(D122,D125)</f>
        <v>350000</v>
      </c>
    </row>
    <row r="121" spans="1:6" ht="15" customHeight="1">
      <c r="A121" s="15" t="s">
        <v>30</v>
      </c>
      <c r="B121" s="206" t="s">
        <v>81</v>
      </c>
      <c r="C121" s="206"/>
      <c r="D121" s="206"/>
      <c r="E121" s="44"/>
      <c r="F121" s="45"/>
    </row>
    <row r="122" spans="1:6" ht="15" customHeight="1">
      <c r="A122" s="160"/>
      <c r="B122" s="18" t="s">
        <v>76</v>
      </c>
      <c r="C122" s="59" t="s">
        <v>82</v>
      </c>
      <c r="D122" s="46">
        <v>100000</v>
      </c>
      <c r="E122" s="68" t="s">
        <v>36</v>
      </c>
      <c r="F122" s="151">
        <f>SUM(D122)</f>
        <v>100000</v>
      </c>
    </row>
    <row r="123" spans="1:6" ht="15" customHeight="1">
      <c r="A123" s="160"/>
      <c r="B123" s="34"/>
      <c r="C123" s="29"/>
      <c r="D123" s="27"/>
      <c r="E123" s="26"/>
      <c r="F123" s="146"/>
    </row>
    <row r="124" spans="1:6" ht="15" customHeight="1">
      <c r="A124" s="15" t="s">
        <v>34</v>
      </c>
      <c r="B124" s="206" t="s">
        <v>83</v>
      </c>
      <c r="C124" s="206"/>
      <c r="D124" s="206"/>
      <c r="E124" s="44"/>
      <c r="F124" s="147"/>
    </row>
    <row r="125" spans="1:6" ht="15" customHeight="1">
      <c r="A125" s="160"/>
      <c r="B125" s="18" t="s">
        <v>76</v>
      </c>
      <c r="C125" s="59" t="s">
        <v>84</v>
      </c>
      <c r="D125" s="46">
        <v>250000</v>
      </c>
      <c r="E125" s="68" t="s">
        <v>36</v>
      </c>
      <c r="F125" s="148">
        <f>SUM(D125)</f>
        <v>250000</v>
      </c>
    </row>
    <row r="126" spans="1:6" ht="8.25" customHeight="1">
      <c r="A126" s="160"/>
      <c r="B126" s="34"/>
      <c r="C126" s="29"/>
      <c r="D126" s="27"/>
      <c r="E126" s="26"/>
      <c r="F126" s="27"/>
    </row>
    <row r="127" spans="1:6" ht="12" customHeight="1">
      <c r="A127" s="173" t="s">
        <v>85</v>
      </c>
      <c r="B127" s="204" t="s">
        <v>86</v>
      </c>
      <c r="C127" s="204"/>
      <c r="D127" s="204"/>
      <c r="E127" s="140"/>
      <c r="F127" s="141">
        <f>SUM(D131,D135,D143,D146,D139,)</f>
        <v>307000</v>
      </c>
    </row>
    <row r="128" spans="1:6" ht="15" customHeight="1">
      <c r="A128" s="15" t="s">
        <v>30</v>
      </c>
      <c r="B128" s="207" t="s">
        <v>87</v>
      </c>
      <c r="C128" s="207"/>
      <c r="D128" s="207"/>
      <c r="E128" s="44"/>
      <c r="F128" s="45"/>
    </row>
    <row r="129" spans="1:6" ht="15" customHeight="1">
      <c r="A129" s="160"/>
      <c r="B129" s="18" t="s">
        <v>76</v>
      </c>
      <c r="C129" s="67" t="s">
        <v>88</v>
      </c>
      <c r="D129" s="46">
        <v>70000</v>
      </c>
      <c r="E129" s="70" t="s">
        <v>36</v>
      </c>
      <c r="F129" s="148">
        <f>SUM(D129)</f>
        <v>70000</v>
      </c>
    </row>
    <row r="130" spans="1:6" ht="15" customHeight="1">
      <c r="A130" s="160"/>
      <c r="B130" s="18" t="s">
        <v>32</v>
      </c>
      <c r="C130" s="67" t="s">
        <v>88</v>
      </c>
      <c r="D130" s="46">
        <v>7000</v>
      </c>
      <c r="E130" s="70" t="s">
        <v>36</v>
      </c>
      <c r="F130" s="148">
        <f>SUM(D130)</f>
        <v>7000</v>
      </c>
    </row>
    <row r="131" spans="1:6" ht="15" customHeight="1">
      <c r="A131" s="160"/>
      <c r="B131" s="23"/>
      <c r="C131" s="63" t="s">
        <v>33</v>
      </c>
      <c r="D131" s="50">
        <f>SUM(D128:D130)</f>
        <v>77000</v>
      </c>
      <c r="E131" s="64"/>
      <c r="F131" s="145"/>
    </row>
    <row r="132" spans="1:6" ht="15" customHeight="1">
      <c r="A132" s="154" t="s">
        <v>34</v>
      </c>
      <c r="B132" s="203" t="s">
        <v>172</v>
      </c>
      <c r="C132" s="203"/>
      <c r="D132" s="203"/>
      <c r="E132" s="44"/>
      <c r="F132" s="45"/>
    </row>
    <row r="133" spans="1:6" ht="15" customHeight="1">
      <c r="A133" s="160"/>
      <c r="B133" s="18" t="s">
        <v>76</v>
      </c>
      <c r="C133" s="67" t="s">
        <v>88</v>
      </c>
      <c r="D133" s="46">
        <v>42000</v>
      </c>
      <c r="E133" s="70" t="s">
        <v>36</v>
      </c>
      <c r="F133" s="148">
        <f>SUM(D133)</f>
        <v>42000</v>
      </c>
    </row>
    <row r="134" spans="1:6" ht="15" customHeight="1">
      <c r="A134" s="160"/>
      <c r="B134" s="18" t="s">
        <v>32</v>
      </c>
      <c r="C134" s="67" t="s">
        <v>88</v>
      </c>
      <c r="D134" s="46">
        <v>8000</v>
      </c>
      <c r="E134" s="70" t="s">
        <v>36</v>
      </c>
      <c r="F134" s="148">
        <f>SUM(D134)</f>
        <v>8000</v>
      </c>
    </row>
    <row r="135" spans="1:6" ht="15" customHeight="1">
      <c r="A135" s="160"/>
      <c r="B135" s="23"/>
      <c r="C135" s="63" t="s">
        <v>33</v>
      </c>
      <c r="D135" s="50">
        <f>SUM(D132:D134)</f>
        <v>50000</v>
      </c>
      <c r="E135" s="26"/>
      <c r="F135" s="146"/>
    </row>
    <row r="136" spans="1:6" ht="15" customHeight="1">
      <c r="A136" s="153" t="s">
        <v>37</v>
      </c>
      <c r="B136" s="203" t="s">
        <v>174</v>
      </c>
      <c r="C136" s="203"/>
      <c r="D136" s="203"/>
      <c r="E136" s="44"/>
      <c r="F136" s="45"/>
    </row>
    <row r="137" spans="1:6" ht="15" customHeight="1">
      <c r="A137" s="160"/>
      <c r="B137" s="18" t="s">
        <v>76</v>
      </c>
      <c r="C137" s="67" t="s">
        <v>88</v>
      </c>
      <c r="D137" s="46">
        <v>75000</v>
      </c>
      <c r="E137" s="70" t="s">
        <v>36</v>
      </c>
      <c r="F137" s="148">
        <f>SUM(D137)</f>
        <v>75000</v>
      </c>
    </row>
    <row r="138" spans="1:6" ht="15" customHeight="1">
      <c r="A138" s="160"/>
      <c r="B138" s="18" t="s">
        <v>32</v>
      </c>
      <c r="C138" s="67" t="s">
        <v>88</v>
      </c>
      <c r="D138" s="46">
        <v>10000</v>
      </c>
      <c r="E138" s="70" t="s">
        <v>36</v>
      </c>
      <c r="F138" s="148">
        <f>SUM(D138)</f>
        <v>10000</v>
      </c>
    </row>
    <row r="139" spans="1:6" ht="15" customHeight="1">
      <c r="A139" s="160"/>
      <c r="B139" s="23"/>
      <c r="C139" s="63" t="s">
        <v>33</v>
      </c>
      <c r="D139" s="50">
        <f>SUM(D136:D138)</f>
        <v>85000</v>
      </c>
      <c r="E139" s="26"/>
      <c r="F139" s="146"/>
    </row>
    <row r="140" spans="1:6" ht="15" customHeight="1">
      <c r="A140" s="15" t="s">
        <v>156</v>
      </c>
      <c r="B140" s="206" t="s">
        <v>89</v>
      </c>
      <c r="C140" s="206"/>
      <c r="D140" s="206"/>
      <c r="E140" s="44"/>
      <c r="F140" s="147"/>
    </row>
    <row r="141" spans="1:6" ht="15" customHeight="1">
      <c r="A141" s="160"/>
      <c r="B141" s="18" t="s">
        <v>76</v>
      </c>
      <c r="C141" s="67" t="s">
        <v>88</v>
      </c>
      <c r="D141" s="46">
        <v>60000</v>
      </c>
      <c r="E141" s="70" t="s">
        <v>36</v>
      </c>
      <c r="F141" s="148">
        <f>SUM(D141)</f>
        <v>60000</v>
      </c>
    </row>
    <row r="142" spans="1:6" ht="21.75" customHeight="1">
      <c r="A142" s="160"/>
      <c r="B142" s="18" t="s">
        <v>32</v>
      </c>
      <c r="C142" s="67" t="s">
        <v>182</v>
      </c>
      <c r="D142" s="46">
        <v>5000</v>
      </c>
      <c r="E142" s="70" t="s">
        <v>90</v>
      </c>
      <c r="F142" s="148">
        <f>SUM(D142)</f>
        <v>5000</v>
      </c>
    </row>
    <row r="143" spans="1:6" ht="15" customHeight="1">
      <c r="A143" s="160"/>
      <c r="B143" s="23"/>
      <c r="C143" s="63" t="s">
        <v>33</v>
      </c>
      <c r="D143" s="50">
        <f>SUM(D140:D142)</f>
        <v>65000</v>
      </c>
      <c r="E143" s="26"/>
      <c r="F143" s="145"/>
    </row>
    <row r="144" spans="1:6" ht="15" customHeight="1">
      <c r="A144" s="160"/>
      <c r="B144" s="21"/>
      <c r="C144" s="71"/>
      <c r="D144" s="47"/>
      <c r="E144" s="72"/>
      <c r="F144" s="143"/>
    </row>
    <row r="145" spans="1:6" ht="15" customHeight="1">
      <c r="A145" s="15" t="s">
        <v>160</v>
      </c>
      <c r="B145" s="206" t="s">
        <v>91</v>
      </c>
      <c r="C145" s="206"/>
      <c r="D145" s="206"/>
      <c r="E145" s="44"/>
      <c r="F145" s="146"/>
    </row>
    <row r="146" spans="1:6" ht="15" customHeight="1">
      <c r="A146" s="160"/>
      <c r="B146" s="18" t="s">
        <v>76</v>
      </c>
      <c r="C146" s="67" t="s">
        <v>88</v>
      </c>
      <c r="D146" s="46">
        <v>30000</v>
      </c>
      <c r="E146" s="70" t="s">
        <v>36</v>
      </c>
      <c r="F146" s="150">
        <f>SUM(D146)</f>
        <v>30000</v>
      </c>
    </row>
    <row r="147" spans="1:6" ht="15" customHeight="1">
      <c r="A147" s="160"/>
      <c r="B147" s="34"/>
      <c r="C147" s="29"/>
      <c r="D147" s="27"/>
      <c r="E147" s="30"/>
      <c r="F147" s="27"/>
    </row>
    <row r="148" spans="1:6" ht="19.5">
      <c r="A148" s="158" t="s">
        <v>92</v>
      </c>
      <c r="B148" s="158" t="s">
        <v>52</v>
      </c>
      <c r="C148" s="31"/>
      <c r="D148" s="31"/>
      <c r="E148" s="31"/>
      <c r="F148" s="32">
        <v>0</v>
      </c>
    </row>
    <row r="149" spans="1:6" ht="15" customHeight="1">
      <c r="A149" s="160"/>
      <c r="B149" s="159"/>
      <c r="C149" s="159"/>
      <c r="D149" s="159"/>
      <c r="E149" s="159"/>
      <c r="F149" s="33"/>
    </row>
    <row r="150" spans="1:6" ht="15" customHeight="1">
      <c r="A150" s="158" t="s">
        <v>93</v>
      </c>
      <c r="B150" s="200" t="s">
        <v>94</v>
      </c>
      <c r="C150" s="200"/>
      <c r="D150" s="200"/>
      <c r="E150" s="31"/>
      <c r="F150" s="32">
        <v>0</v>
      </c>
    </row>
    <row r="151" spans="1:6" ht="15" customHeight="1">
      <c r="A151" s="165"/>
      <c r="B151" s="209"/>
      <c r="C151" s="209"/>
      <c r="D151" s="162"/>
      <c r="E151" s="162"/>
      <c r="F151" s="74"/>
    </row>
    <row r="152" spans="1:6" ht="12" customHeight="1">
      <c r="A152" s="166" t="s">
        <v>95</v>
      </c>
      <c r="B152" s="200" t="s">
        <v>56</v>
      </c>
      <c r="C152" s="201"/>
      <c r="D152" s="201"/>
      <c r="E152" s="31"/>
      <c r="F152" s="66">
        <f>SUM(D156,D159)</f>
        <v>120000</v>
      </c>
    </row>
    <row r="153" spans="1:6" ht="15" customHeight="1">
      <c r="A153" s="15" t="s">
        <v>30</v>
      </c>
      <c r="B153" s="203" t="s">
        <v>97</v>
      </c>
      <c r="C153" s="203"/>
      <c r="D153" s="203"/>
      <c r="E153" s="203"/>
      <c r="F153" s="45"/>
    </row>
    <row r="154" spans="1:6" ht="15" customHeight="1">
      <c r="A154" s="160"/>
      <c r="B154" s="18" t="s">
        <v>96</v>
      </c>
      <c r="C154" s="67" t="s">
        <v>98</v>
      </c>
      <c r="D154" s="46">
        <v>70000</v>
      </c>
      <c r="E154" s="70" t="s">
        <v>36</v>
      </c>
      <c r="F154" s="148">
        <v>60000</v>
      </c>
    </row>
    <row r="155" spans="1:6" ht="15" customHeight="1">
      <c r="A155" s="160"/>
      <c r="B155" s="21"/>
      <c r="C155" s="71" t="s">
        <v>183</v>
      </c>
      <c r="D155" s="47"/>
      <c r="E155" s="70" t="s">
        <v>99</v>
      </c>
      <c r="F155" s="148">
        <v>10000</v>
      </c>
    </row>
    <row r="156" spans="1:6" ht="15" customHeight="1">
      <c r="A156" s="160"/>
      <c r="B156" s="23"/>
      <c r="C156" s="63" t="s">
        <v>33</v>
      </c>
      <c r="D156" s="50">
        <f>SUM(D154:D154)</f>
        <v>70000</v>
      </c>
      <c r="E156" s="64"/>
      <c r="F156" s="145"/>
    </row>
    <row r="157" spans="1:6" ht="15" customHeight="1">
      <c r="A157" s="160"/>
      <c r="B157" s="34"/>
      <c r="C157" s="29"/>
      <c r="D157" s="27"/>
      <c r="E157" s="26"/>
      <c r="F157" s="146"/>
    </row>
    <row r="158" spans="1:6" ht="15" customHeight="1">
      <c r="A158" s="76" t="s">
        <v>34</v>
      </c>
      <c r="B158" s="203" t="s">
        <v>100</v>
      </c>
      <c r="C158" s="203"/>
      <c r="D158" s="203"/>
      <c r="E158" s="44"/>
      <c r="F158" s="147"/>
    </row>
    <row r="159" spans="1:6" ht="15" customHeight="1">
      <c r="A159" s="77"/>
      <c r="B159" s="18" t="s">
        <v>96</v>
      </c>
      <c r="C159" s="67" t="s">
        <v>98</v>
      </c>
      <c r="D159" s="46">
        <v>50000</v>
      </c>
      <c r="E159" s="70" t="s">
        <v>36</v>
      </c>
      <c r="F159" s="148">
        <f>SUM(D159)</f>
        <v>50000</v>
      </c>
    </row>
    <row r="160" spans="1:6" ht="10.5" customHeight="1">
      <c r="A160" s="160"/>
      <c r="B160" s="34"/>
      <c r="C160" s="48"/>
      <c r="D160" s="35"/>
      <c r="E160" s="26"/>
      <c r="F160" s="27"/>
    </row>
    <row r="161" spans="1:6" ht="12.75" customHeight="1">
      <c r="A161" s="5" t="s">
        <v>101</v>
      </c>
      <c r="B161" s="208" t="s">
        <v>102</v>
      </c>
      <c r="C161" s="208"/>
      <c r="D161" s="208"/>
      <c r="E161" s="208"/>
      <c r="F161" s="78"/>
    </row>
    <row r="162" spans="1:6">
      <c r="A162" s="6"/>
      <c r="B162" s="37"/>
      <c r="C162" s="37"/>
      <c r="D162" s="37"/>
      <c r="E162" s="164" t="s">
        <v>22</v>
      </c>
      <c r="F162" s="38">
        <f>SUM(F164,F166,F168,F170,F172,F174,F176,F178,F180,F182)</f>
        <v>0</v>
      </c>
    </row>
    <row r="163" spans="1:6">
      <c r="A163" s="165"/>
      <c r="B163" s="162"/>
      <c r="C163" s="79" t="s">
        <v>25</v>
      </c>
      <c r="D163" s="79" t="s">
        <v>26</v>
      </c>
      <c r="E163" s="80" t="s">
        <v>27</v>
      </c>
      <c r="F163" s="81"/>
    </row>
    <row r="164" spans="1:6" ht="12" customHeight="1">
      <c r="A164" s="158" t="s">
        <v>151</v>
      </c>
      <c r="B164" s="200" t="s">
        <v>152</v>
      </c>
      <c r="C164" s="200"/>
      <c r="D164" s="200"/>
      <c r="E164" s="83"/>
      <c r="F164" s="84">
        <v>0</v>
      </c>
    </row>
    <row r="165" spans="1:6" ht="12" customHeight="1">
      <c r="A165" s="160"/>
      <c r="B165" s="160"/>
      <c r="C165" s="160"/>
      <c r="D165" s="160"/>
      <c r="E165" s="160"/>
      <c r="F165" s="82"/>
    </row>
    <row r="166" spans="1:6" s="75" customFormat="1" ht="12" customHeight="1">
      <c r="A166" s="158" t="s">
        <v>103</v>
      </c>
      <c r="B166" s="200" t="s">
        <v>40</v>
      </c>
      <c r="C166" s="200"/>
      <c r="D166" s="200"/>
      <c r="E166" s="83"/>
      <c r="F166" s="84">
        <v>0</v>
      </c>
    </row>
    <row r="167" spans="1:6" ht="12" customHeight="1">
      <c r="A167" s="160"/>
      <c r="B167" s="181"/>
      <c r="C167" s="181"/>
      <c r="D167" s="181"/>
      <c r="E167" s="160"/>
      <c r="F167" s="82"/>
    </row>
    <row r="168" spans="1:6" ht="12" customHeight="1">
      <c r="A168" s="158" t="s">
        <v>104</v>
      </c>
      <c r="B168" s="158" t="s">
        <v>42</v>
      </c>
      <c r="C168" s="83"/>
      <c r="D168" s="83"/>
      <c r="E168" s="83"/>
      <c r="F168" s="84">
        <v>0</v>
      </c>
    </row>
    <row r="169" spans="1:6" ht="12" customHeight="1">
      <c r="A169" s="160"/>
      <c r="B169" s="160"/>
      <c r="C169" s="160"/>
      <c r="D169" s="160"/>
      <c r="E169" s="160"/>
      <c r="F169" s="82"/>
    </row>
    <row r="170" spans="1:6" ht="12" customHeight="1">
      <c r="A170" s="158" t="s">
        <v>105</v>
      </c>
      <c r="B170" s="158" t="s">
        <v>44</v>
      </c>
      <c r="C170" s="83"/>
      <c r="D170" s="83"/>
      <c r="E170" s="83"/>
      <c r="F170" s="84">
        <v>0</v>
      </c>
    </row>
    <row r="171" spans="1:6" ht="12" customHeight="1">
      <c r="A171" s="160"/>
      <c r="B171" s="160"/>
      <c r="C171" s="160"/>
      <c r="D171" s="160"/>
      <c r="E171" s="160"/>
      <c r="F171" s="82"/>
    </row>
    <row r="172" spans="1:6" ht="12" customHeight="1">
      <c r="A172" s="158" t="s">
        <v>106</v>
      </c>
      <c r="B172" s="158" t="s">
        <v>46</v>
      </c>
      <c r="C172" s="83"/>
      <c r="D172" s="83"/>
      <c r="E172" s="83"/>
      <c r="F172" s="84">
        <v>0</v>
      </c>
    </row>
    <row r="173" spans="1:6" ht="12" customHeight="1">
      <c r="A173" s="160"/>
      <c r="B173" s="160"/>
      <c r="C173" s="160"/>
      <c r="D173" s="160"/>
      <c r="E173" s="160"/>
      <c r="F173" s="82"/>
    </row>
    <row r="174" spans="1:6" ht="24" customHeight="1">
      <c r="A174" s="158" t="s">
        <v>107</v>
      </c>
      <c r="B174" s="158" t="s">
        <v>48</v>
      </c>
      <c r="C174" s="83"/>
      <c r="D174" s="83"/>
      <c r="E174" s="83"/>
      <c r="F174" s="85">
        <v>0</v>
      </c>
    </row>
    <row r="175" spans="1:6" ht="12" customHeight="1">
      <c r="A175" s="160"/>
      <c r="B175" s="160"/>
      <c r="C175" s="160"/>
      <c r="D175" s="160"/>
      <c r="E175" s="160"/>
      <c r="F175" s="82"/>
    </row>
    <row r="176" spans="1:6" ht="12" customHeight="1">
      <c r="A176" s="158" t="s">
        <v>108</v>
      </c>
      <c r="B176" s="158" t="s">
        <v>50</v>
      </c>
      <c r="C176" s="83"/>
      <c r="D176" s="83"/>
      <c r="E176" s="83"/>
      <c r="F176" s="85">
        <v>0</v>
      </c>
    </row>
    <row r="177" spans="1:6" ht="12" customHeight="1">
      <c r="A177" s="165"/>
      <c r="B177" s="34"/>
      <c r="C177" s="165"/>
      <c r="D177" s="86"/>
      <c r="E177" s="165"/>
      <c r="F177" s="87"/>
    </row>
    <row r="178" spans="1:6" ht="24" customHeight="1">
      <c r="A178" s="158" t="s">
        <v>109</v>
      </c>
      <c r="B178" s="158" t="s">
        <v>52</v>
      </c>
      <c r="C178" s="83"/>
      <c r="D178" s="83"/>
      <c r="E178" s="83"/>
      <c r="F178" s="84">
        <v>0</v>
      </c>
    </row>
    <row r="179" spans="1:6" ht="12" customHeight="1">
      <c r="A179" s="160"/>
      <c r="B179" s="160"/>
      <c r="C179" s="160"/>
      <c r="D179" s="160"/>
      <c r="E179" s="160"/>
      <c r="F179" s="82"/>
    </row>
    <row r="180" spans="1:6" ht="12" customHeight="1">
      <c r="A180" s="158" t="s">
        <v>110</v>
      </c>
      <c r="B180" s="200" t="s">
        <v>94</v>
      </c>
      <c r="C180" s="200"/>
      <c r="D180" s="200"/>
      <c r="E180" s="83"/>
      <c r="F180" s="84">
        <v>0</v>
      </c>
    </row>
    <row r="181" spans="1:6" ht="12" customHeight="1">
      <c r="A181" s="165"/>
      <c r="B181" s="211"/>
      <c r="C181" s="211"/>
      <c r="D181" s="165"/>
      <c r="E181" s="165"/>
      <c r="F181" s="88"/>
    </row>
    <row r="182" spans="1:6" ht="12" customHeight="1">
      <c r="A182" s="166" t="s">
        <v>111</v>
      </c>
      <c r="B182" s="212" t="s">
        <v>56</v>
      </c>
      <c r="C182" s="212"/>
      <c r="D182" s="212"/>
      <c r="E182" s="89"/>
      <c r="F182" s="85">
        <v>0</v>
      </c>
    </row>
    <row r="183" spans="1:6" ht="12" customHeight="1">
      <c r="A183" s="36"/>
      <c r="B183" s="36"/>
      <c r="C183" s="169"/>
      <c r="D183" s="169"/>
      <c r="E183" s="90"/>
      <c r="F183" s="91"/>
    </row>
    <row r="184" spans="1:6">
      <c r="A184" s="5">
        <v>4</v>
      </c>
      <c r="B184" s="208" t="s">
        <v>112</v>
      </c>
      <c r="C184" s="208"/>
      <c r="D184" s="208"/>
      <c r="E184" s="92"/>
      <c r="F184" s="93"/>
    </row>
    <row r="185" spans="1:6" ht="12.75" customHeight="1">
      <c r="A185" s="6"/>
      <c r="B185" s="6"/>
      <c r="C185" s="6"/>
      <c r="D185" s="6"/>
      <c r="E185" s="164" t="s">
        <v>22</v>
      </c>
      <c r="F185" s="7">
        <f>SUM(F187,F189,F191,F193,F195,F197,F199,F201,F210,F212)</f>
        <v>529000</v>
      </c>
    </row>
    <row r="186" spans="1:6" ht="12" customHeight="1">
      <c r="A186" s="8" t="s">
        <v>23</v>
      </c>
      <c r="B186" s="8" t="s">
        <v>24</v>
      </c>
      <c r="C186" s="9" t="s">
        <v>25</v>
      </c>
      <c r="D186" s="10" t="s">
        <v>26</v>
      </c>
      <c r="E186" s="94" t="s">
        <v>27</v>
      </c>
      <c r="F186" s="157"/>
    </row>
    <row r="187" spans="1:6" ht="12" customHeight="1">
      <c r="A187" s="11" t="s">
        <v>113</v>
      </c>
      <c r="B187" s="11" t="s">
        <v>29</v>
      </c>
      <c r="C187" s="12"/>
      <c r="D187" s="12"/>
      <c r="E187" s="12"/>
      <c r="F187" s="13">
        <v>0</v>
      </c>
    </row>
    <row r="188" spans="1:6" ht="10.5" customHeight="1">
      <c r="A188" s="160"/>
      <c r="B188" s="95"/>
      <c r="C188" s="96"/>
      <c r="D188" s="86"/>
      <c r="E188" s="29"/>
      <c r="F188" s="86"/>
    </row>
    <row r="189" spans="1:6" ht="12" customHeight="1">
      <c r="A189" s="158" t="s">
        <v>114</v>
      </c>
      <c r="B189" s="200" t="s">
        <v>40</v>
      </c>
      <c r="C189" s="200"/>
      <c r="D189" s="200"/>
      <c r="E189" s="89"/>
      <c r="F189" s="85">
        <v>0</v>
      </c>
    </row>
    <row r="190" spans="1:6" ht="11.25" customHeight="1">
      <c r="A190" s="97"/>
      <c r="B190" s="97"/>
      <c r="C190" s="97"/>
      <c r="D190" s="160"/>
      <c r="E190" s="160"/>
      <c r="F190" s="87"/>
    </row>
    <row r="191" spans="1:6" ht="12" customHeight="1">
      <c r="A191" s="166" t="s">
        <v>115</v>
      </c>
      <c r="B191" s="158" t="s">
        <v>42</v>
      </c>
      <c r="C191" s="83"/>
      <c r="D191" s="83"/>
      <c r="E191" s="83"/>
      <c r="F191" s="84">
        <v>0</v>
      </c>
    </row>
    <row r="192" spans="1:6" ht="10.5" customHeight="1">
      <c r="A192" s="26"/>
      <c r="B192" s="26"/>
      <c r="C192" s="160"/>
      <c r="D192" s="160"/>
      <c r="E192" s="160"/>
      <c r="F192" s="86"/>
    </row>
    <row r="193" spans="1:6" ht="12" customHeight="1">
      <c r="A193" s="158" t="s">
        <v>116</v>
      </c>
      <c r="B193" s="158" t="s">
        <v>44</v>
      </c>
      <c r="C193" s="83"/>
      <c r="D193" s="83"/>
      <c r="E193" s="83"/>
      <c r="F193" s="84">
        <v>0</v>
      </c>
    </row>
    <row r="194" spans="1:6" ht="12" customHeight="1">
      <c r="A194" s="160"/>
      <c r="B194" s="160"/>
      <c r="C194" s="160"/>
      <c r="D194" s="160"/>
      <c r="E194" s="160"/>
      <c r="F194" s="82"/>
    </row>
    <row r="195" spans="1:6" ht="12" customHeight="1">
      <c r="A195" s="158" t="s">
        <v>117</v>
      </c>
      <c r="B195" s="158" t="s">
        <v>46</v>
      </c>
      <c r="C195" s="89"/>
      <c r="D195" s="89"/>
      <c r="E195" s="89"/>
      <c r="F195" s="85">
        <v>0</v>
      </c>
    </row>
    <row r="196" spans="1:6" ht="9" customHeight="1">
      <c r="A196" s="160"/>
      <c r="B196" s="159"/>
      <c r="C196" s="159"/>
      <c r="D196" s="159"/>
      <c r="E196" s="160"/>
      <c r="F196" s="82"/>
    </row>
    <row r="197" spans="1:6" ht="12" customHeight="1">
      <c r="A197" s="158" t="s">
        <v>118</v>
      </c>
      <c r="B197" s="200" t="s">
        <v>48</v>
      </c>
      <c r="C197" s="200"/>
      <c r="D197" s="31"/>
      <c r="E197" s="83"/>
      <c r="F197" s="85">
        <v>0</v>
      </c>
    </row>
    <row r="198" spans="1:6" ht="12" customHeight="1">
      <c r="A198" s="98"/>
      <c r="B198" s="99"/>
      <c r="C198" s="99"/>
      <c r="D198" s="99"/>
      <c r="E198" s="98"/>
      <c r="F198" s="100"/>
    </row>
    <row r="199" spans="1:6" ht="12" customHeight="1">
      <c r="A199" s="172" t="s">
        <v>189</v>
      </c>
      <c r="B199" s="200" t="s">
        <v>119</v>
      </c>
      <c r="C199" s="200"/>
      <c r="D199" s="65"/>
      <c r="E199" s="101"/>
      <c r="F199" s="85">
        <v>0</v>
      </c>
    </row>
    <row r="200" spans="1:6" ht="12" customHeight="1">
      <c r="A200" s="160"/>
      <c r="B200" s="159"/>
      <c r="C200" s="159"/>
      <c r="D200" s="159"/>
      <c r="E200" s="160"/>
      <c r="F200" s="82"/>
    </row>
    <row r="201" spans="1:6" ht="24" customHeight="1">
      <c r="A201" s="158" t="s">
        <v>120</v>
      </c>
      <c r="B201" s="158" t="s">
        <v>52</v>
      </c>
      <c r="C201" s="31"/>
      <c r="D201" s="31"/>
      <c r="E201" s="83"/>
      <c r="F201" s="84">
        <f>SUM(D208)</f>
        <v>529000</v>
      </c>
    </row>
    <row r="202" spans="1:6" ht="12" customHeight="1">
      <c r="A202" s="26"/>
      <c r="B202" s="26"/>
      <c r="C202" s="159"/>
      <c r="D202" s="159"/>
      <c r="E202" s="160"/>
      <c r="F202" s="86"/>
    </row>
    <row r="203" spans="1:6" ht="15" customHeight="1">
      <c r="A203" s="76" t="s">
        <v>30</v>
      </c>
      <c r="B203" s="213" t="s">
        <v>121</v>
      </c>
      <c r="C203" s="213"/>
      <c r="D203" s="213"/>
      <c r="E203" s="213"/>
      <c r="F203" s="102"/>
    </row>
    <row r="204" spans="1:6" ht="15" customHeight="1">
      <c r="A204" s="160"/>
      <c r="B204" s="103" t="s">
        <v>31</v>
      </c>
      <c r="C204" s="130" t="s">
        <v>122</v>
      </c>
      <c r="D204" s="47">
        <v>517000</v>
      </c>
      <c r="E204" s="19" t="s">
        <v>36</v>
      </c>
      <c r="F204" s="104">
        <v>300000</v>
      </c>
    </row>
    <row r="205" spans="1:6" ht="20.25" customHeight="1">
      <c r="A205" s="160"/>
      <c r="B205" s="103"/>
      <c r="C205" s="19" t="s">
        <v>164</v>
      </c>
      <c r="D205" s="20"/>
      <c r="E205" s="19" t="s">
        <v>78</v>
      </c>
      <c r="F205" s="20">
        <v>21700</v>
      </c>
    </row>
    <row r="206" spans="1:6" ht="30.75" customHeight="1">
      <c r="A206" s="160"/>
      <c r="B206" s="103"/>
      <c r="C206" s="19" t="s">
        <v>165</v>
      </c>
      <c r="D206" s="20"/>
      <c r="E206" s="19" t="s">
        <v>166</v>
      </c>
      <c r="F206" s="20">
        <v>195300</v>
      </c>
    </row>
    <row r="207" spans="1:6" ht="15" customHeight="1">
      <c r="A207" s="160"/>
      <c r="B207" s="132" t="s">
        <v>32</v>
      </c>
      <c r="C207" s="19" t="s">
        <v>122</v>
      </c>
      <c r="D207" s="20">
        <v>12000</v>
      </c>
      <c r="E207" s="191" t="s">
        <v>36</v>
      </c>
      <c r="F207" s="192">
        <f>D207</f>
        <v>12000</v>
      </c>
    </row>
    <row r="208" spans="1:6" ht="15" customHeight="1">
      <c r="A208" s="160"/>
      <c r="B208" s="23"/>
      <c r="C208" s="24" t="s">
        <v>33</v>
      </c>
      <c r="D208" s="25">
        <f>SUM(D204:D207)</f>
        <v>529000</v>
      </c>
      <c r="E208" s="64"/>
      <c r="F208" s="49"/>
    </row>
    <row r="209" spans="1:7" ht="15" customHeight="1">
      <c r="A209"/>
      <c r="B209" s="160"/>
      <c r="C209" s="95"/>
      <c r="D209" s="29"/>
      <c r="E209" s="86"/>
      <c r="F209" s="29"/>
    </row>
    <row r="210" spans="1:7" ht="24" customHeight="1">
      <c r="A210" s="166" t="s">
        <v>168</v>
      </c>
      <c r="B210" s="166" t="s">
        <v>54</v>
      </c>
      <c r="C210" s="166"/>
      <c r="D210" s="166"/>
      <c r="E210" s="83"/>
      <c r="F210" s="83"/>
    </row>
    <row r="211" spans="1:7" ht="15" customHeight="1">
      <c r="A211" s="165"/>
      <c r="B211" s="211"/>
      <c r="C211" s="211"/>
      <c r="D211" s="165"/>
      <c r="E211" s="165"/>
      <c r="F211" s="88"/>
    </row>
    <row r="212" spans="1:7" ht="15" customHeight="1">
      <c r="A212" s="166" t="s">
        <v>123</v>
      </c>
      <c r="B212" s="212" t="s">
        <v>56</v>
      </c>
      <c r="C212" s="212"/>
      <c r="D212" s="212"/>
      <c r="E212" s="89"/>
      <c r="F212" s="85">
        <v>0</v>
      </c>
    </row>
    <row r="213" spans="1:7" ht="15" customHeight="1">
      <c r="A213" s="174"/>
      <c r="B213" s="174"/>
      <c r="C213" s="174"/>
      <c r="D213" s="174"/>
      <c r="E213" s="89"/>
      <c r="F213" s="85"/>
    </row>
    <row r="214" spans="1:7" ht="15" customHeight="1">
      <c r="A214" s="36"/>
      <c r="B214" s="36"/>
      <c r="C214" s="169"/>
      <c r="D214" s="169"/>
      <c r="E214" s="90"/>
      <c r="F214" s="91"/>
    </row>
    <row r="215" spans="1:7" ht="23.25" customHeight="1">
      <c r="A215" s="5" t="s">
        <v>124</v>
      </c>
      <c r="B215" s="214" t="s">
        <v>125</v>
      </c>
      <c r="C215" s="214"/>
      <c r="D215" s="214"/>
      <c r="E215" s="167"/>
      <c r="F215" s="167"/>
    </row>
    <row r="216" spans="1:7">
      <c r="A216" s="6"/>
      <c r="B216" s="6"/>
      <c r="C216" s="6"/>
      <c r="D216" s="6"/>
      <c r="E216" s="164" t="s">
        <v>22</v>
      </c>
      <c r="F216" s="7">
        <f>SUM(F218,F220,F222,F226,F224,F228,F230,F232,F234,F236)</f>
        <v>0</v>
      </c>
    </row>
    <row r="217" spans="1:7" ht="15" customHeight="1">
      <c r="A217" s="8" t="s">
        <v>23</v>
      </c>
      <c r="B217" s="8" t="s">
        <v>24</v>
      </c>
      <c r="C217" s="9" t="s">
        <v>25</v>
      </c>
      <c r="D217" s="10" t="s">
        <v>26</v>
      </c>
      <c r="E217" s="105" t="s">
        <v>126</v>
      </c>
      <c r="F217" s="157"/>
    </row>
    <row r="218" spans="1:7" ht="12" customHeight="1">
      <c r="A218" s="166" t="s">
        <v>127</v>
      </c>
      <c r="B218" s="158" t="s">
        <v>128</v>
      </c>
      <c r="C218" s="89"/>
      <c r="D218" s="89"/>
      <c r="E218" s="89"/>
      <c r="F218" s="85">
        <v>0</v>
      </c>
    </row>
    <row r="219" spans="1:7" ht="12" customHeight="1">
      <c r="A219" s="165"/>
      <c r="B219" s="34"/>
      <c r="C219" s="165"/>
      <c r="D219" s="86"/>
      <c r="E219" s="165"/>
      <c r="F219" s="87"/>
    </row>
    <row r="220" spans="1:7" ht="12" customHeight="1">
      <c r="A220" s="166" t="s">
        <v>129</v>
      </c>
      <c r="B220" s="200" t="s">
        <v>40</v>
      </c>
      <c r="C220" s="200"/>
      <c r="D220" s="200"/>
      <c r="E220" s="83"/>
      <c r="F220" s="84">
        <v>0</v>
      </c>
    </row>
    <row r="221" spans="1:7" ht="12" customHeight="1">
      <c r="A221" s="160"/>
      <c r="B221" s="210"/>
      <c r="C221" s="210"/>
      <c r="D221" s="210"/>
      <c r="E221" s="160"/>
      <c r="F221" s="82"/>
    </row>
    <row r="222" spans="1:7" s="75" customFormat="1" ht="12" customHeight="1">
      <c r="A222" s="166" t="s">
        <v>130</v>
      </c>
      <c r="B222" s="158" t="s">
        <v>42</v>
      </c>
      <c r="C222" s="83"/>
      <c r="D222" s="83"/>
      <c r="E222" s="83"/>
      <c r="F222" s="84">
        <v>0</v>
      </c>
      <c r="G222" s="2"/>
    </row>
    <row r="223" spans="1:7" s="75" customFormat="1" ht="12" customHeight="1">
      <c r="A223" s="160"/>
      <c r="B223" s="160"/>
      <c r="C223" s="160"/>
      <c r="D223" s="160"/>
      <c r="E223" s="160"/>
      <c r="F223" s="82"/>
      <c r="G223" s="2"/>
    </row>
    <row r="224" spans="1:7" ht="12" customHeight="1">
      <c r="A224" s="166" t="s">
        <v>131</v>
      </c>
      <c r="B224" s="158" t="s">
        <v>44</v>
      </c>
      <c r="C224" s="83"/>
      <c r="D224" s="83"/>
      <c r="E224" s="83"/>
      <c r="F224" s="84">
        <v>0</v>
      </c>
    </row>
    <row r="225" spans="1:6" ht="12" customHeight="1">
      <c r="A225" s="160"/>
      <c r="B225" s="160"/>
      <c r="C225" s="160"/>
      <c r="D225" s="160"/>
      <c r="E225" s="160"/>
      <c r="F225" s="82"/>
    </row>
    <row r="226" spans="1:6" ht="12" customHeight="1">
      <c r="A226" s="166" t="s">
        <v>132</v>
      </c>
      <c r="B226" s="158" t="s">
        <v>46</v>
      </c>
      <c r="C226" s="83"/>
      <c r="D226" s="83"/>
      <c r="E226" s="83"/>
      <c r="F226" s="84">
        <v>0</v>
      </c>
    </row>
    <row r="227" spans="1:6" ht="12" customHeight="1">
      <c r="A227" s="160"/>
      <c r="B227" s="160"/>
      <c r="C227" s="160"/>
      <c r="D227" s="160"/>
      <c r="E227" s="160"/>
      <c r="F227" s="82"/>
    </row>
    <row r="228" spans="1:6" ht="12" customHeight="1">
      <c r="A228" s="166" t="s">
        <v>133</v>
      </c>
      <c r="B228" s="158" t="s">
        <v>48</v>
      </c>
      <c r="C228" s="83"/>
      <c r="D228" s="83"/>
      <c r="E228" s="83"/>
      <c r="F228" s="84">
        <v>0</v>
      </c>
    </row>
    <row r="229" spans="1:6" ht="12" customHeight="1">
      <c r="A229" s="160"/>
      <c r="B229" s="160"/>
      <c r="C229" s="160"/>
      <c r="D229" s="160"/>
      <c r="E229" s="160"/>
      <c r="F229" s="82"/>
    </row>
    <row r="230" spans="1:6" ht="12" customHeight="1">
      <c r="A230" s="166" t="s">
        <v>134</v>
      </c>
      <c r="B230" s="158" t="s">
        <v>50</v>
      </c>
      <c r="C230" s="89"/>
      <c r="D230" s="89"/>
      <c r="E230" s="89"/>
      <c r="F230" s="85">
        <v>0</v>
      </c>
    </row>
    <row r="231" spans="1:6" ht="12" customHeight="1">
      <c r="A231" s="165"/>
      <c r="B231" s="34"/>
      <c r="C231" s="165"/>
      <c r="D231" s="86"/>
      <c r="E231" s="165"/>
      <c r="F231" s="87"/>
    </row>
    <row r="232" spans="1:6" ht="24" customHeight="1">
      <c r="A232" s="166" t="s">
        <v>135</v>
      </c>
      <c r="B232" s="158" t="s">
        <v>52</v>
      </c>
      <c r="C232" s="89"/>
      <c r="D232" s="89"/>
      <c r="E232" s="89"/>
      <c r="F232" s="85">
        <v>0</v>
      </c>
    </row>
    <row r="233" spans="1:6" ht="12" customHeight="1">
      <c r="A233" s="165"/>
      <c r="B233" s="165"/>
      <c r="C233" s="165"/>
      <c r="D233" s="86"/>
      <c r="E233" s="165"/>
      <c r="F233" s="87"/>
    </row>
    <row r="234" spans="1:6" ht="12" customHeight="1">
      <c r="A234" s="166" t="s">
        <v>136</v>
      </c>
      <c r="B234" s="216" t="s">
        <v>54</v>
      </c>
      <c r="C234" s="216"/>
      <c r="D234" s="216"/>
      <c r="E234" s="89"/>
      <c r="F234" s="85">
        <v>0</v>
      </c>
    </row>
    <row r="235" spans="1:6" ht="12" customHeight="1">
      <c r="A235" s="36"/>
      <c r="B235" s="26"/>
      <c r="C235" s="90"/>
      <c r="D235" s="90"/>
      <c r="E235" s="90"/>
      <c r="F235" s="91"/>
    </row>
    <row r="236" spans="1:6" ht="12" customHeight="1">
      <c r="A236" s="166" t="s">
        <v>137</v>
      </c>
      <c r="B236" s="212" t="s">
        <v>56</v>
      </c>
      <c r="C236" s="212"/>
      <c r="D236" s="212"/>
      <c r="E236" s="89"/>
      <c r="F236" s="85">
        <v>0</v>
      </c>
    </row>
    <row r="237" spans="1:6" ht="12" customHeight="1">
      <c r="A237" s="36"/>
      <c r="B237" s="36"/>
      <c r="C237" s="169"/>
      <c r="D237" s="169"/>
      <c r="E237" s="90"/>
      <c r="F237" s="91"/>
    </row>
    <row r="238" spans="1:6" ht="17.25" customHeight="1">
      <c r="A238" s="217" t="s">
        <v>138</v>
      </c>
      <c r="B238" s="217"/>
      <c r="C238" s="217"/>
      <c r="D238" s="217"/>
      <c r="E238" s="217"/>
      <c r="F238" s="7">
        <f>SUM(F216,F185,F162,F63,F28)</f>
        <v>3568500</v>
      </c>
    </row>
    <row r="239" spans="1:6" ht="60.75" customHeight="1">
      <c r="A239" s="97"/>
      <c r="B239" s="97"/>
      <c r="C239" s="97"/>
      <c r="D239" s="165"/>
      <c r="E239" s="165"/>
      <c r="F239" s="87"/>
    </row>
    <row r="240" spans="1:6" ht="15" customHeight="1">
      <c r="A240" s="218" t="s">
        <v>139</v>
      </c>
      <c r="B240" s="219"/>
      <c r="C240" s="219"/>
      <c r="D240" s="219"/>
      <c r="E240" s="220"/>
      <c r="F240" s="106"/>
    </row>
    <row r="241" spans="1:6" ht="12" customHeight="1">
      <c r="A241" s="215" t="s">
        <v>8</v>
      </c>
      <c r="B241" s="193"/>
      <c r="C241" s="193"/>
      <c r="D241" s="193"/>
      <c r="E241" s="107">
        <f>SUM(F218,F187,F164,F65,F30)</f>
        <v>1392500</v>
      </c>
      <c r="F241" s="155"/>
    </row>
    <row r="242" spans="1:6" ht="12" customHeight="1">
      <c r="A242" s="215" t="s">
        <v>9</v>
      </c>
      <c r="B242" s="193"/>
      <c r="C242" s="193"/>
      <c r="D242" s="193"/>
      <c r="E242" s="107">
        <f>SUM(F220,F189,F166,F99,F44)</f>
        <v>100000</v>
      </c>
      <c r="F242" s="155"/>
    </row>
    <row r="243" spans="1:6" ht="12" customHeight="1">
      <c r="A243" s="215" t="s">
        <v>10</v>
      </c>
      <c r="B243" s="193"/>
      <c r="C243" s="193"/>
      <c r="D243" s="193"/>
      <c r="E243" s="107">
        <f>SUM(F222,F191,F168,F105,F46)</f>
        <v>200000</v>
      </c>
      <c r="F243" s="155"/>
    </row>
    <row r="244" spans="1:6" ht="12.75" customHeight="1">
      <c r="A244" s="215" t="s">
        <v>11</v>
      </c>
      <c r="B244" s="193"/>
      <c r="C244" s="193"/>
      <c r="D244" s="193"/>
      <c r="E244" s="107">
        <f>SUM(F224,F193,F170,F48,F110)</f>
        <v>0</v>
      </c>
      <c r="F244" s="155"/>
    </row>
    <row r="245" spans="1:6" ht="12" customHeight="1">
      <c r="A245" s="215" t="s">
        <v>12</v>
      </c>
      <c r="B245" s="193"/>
      <c r="C245" s="193"/>
      <c r="D245" s="193"/>
      <c r="E245" s="107">
        <f>SUM(F226,F195,F172,F112,F50)</f>
        <v>570000</v>
      </c>
      <c r="F245" s="155"/>
    </row>
    <row r="246" spans="1:6" ht="12" customHeight="1">
      <c r="A246" s="215" t="s">
        <v>13</v>
      </c>
      <c r="B246" s="193"/>
      <c r="C246" s="193"/>
      <c r="D246" s="193"/>
      <c r="E246" s="107">
        <f>SUM(F228,F197,F174,F120,F52)</f>
        <v>350000</v>
      </c>
      <c r="F246" s="155"/>
    </row>
    <row r="247" spans="1:6" ht="12.75" customHeight="1">
      <c r="A247" s="215" t="s">
        <v>14</v>
      </c>
      <c r="B247" s="193"/>
      <c r="C247" s="193"/>
      <c r="D247" s="193"/>
      <c r="E247" s="107">
        <f>SUM(F230,F199,F176,F127,F54)</f>
        <v>307000</v>
      </c>
      <c r="F247" s="155"/>
    </row>
    <row r="248" spans="1:6" ht="12" customHeight="1">
      <c r="A248" s="215" t="s">
        <v>15</v>
      </c>
      <c r="B248" s="193"/>
      <c r="C248" s="193"/>
      <c r="D248" s="193"/>
      <c r="E248" s="107">
        <f>SUM(F232,F201,F178,F148,F56)</f>
        <v>529000</v>
      </c>
      <c r="F248" s="155"/>
    </row>
    <row r="249" spans="1:6" ht="12.75" customHeight="1">
      <c r="A249" s="215" t="s">
        <v>16</v>
      </c>
      <c r="B249" s="193"/>
      <c r="C249" s="193"/>
      <c r="D249" s="193"/>
      <c r="E249" s="107">
        <f>SUM(F234,F210,F180,F150,F58)</f>
        <v>0</v>
      </c>
      <c r="F249" s="155"/>
    </row>
    <row r="250" spans="1:6">
      <c r="A250" s="222" t="s">
        <v>17</v>
      </c>
      <c r="B250" s="223"/>
      <c r="C250" s="223"/>
      <c r="D250" s="223"/>
      <c r="E250" s="107">
        <f>SUM(F236,F212,F182,F152,F60)</f>
        <v>120000</v>
      </c>
      <c r="F250" s="155"/>
    </row>
    <row r="251" spans="1:6" ht="12" customHeight="1">
      <c r="A251" s="108" t="s">
        <v>33</v>
      </c>
      <c r="B251" s="109"/>
      <c r="C251" s="109"/>
      <c r="D251" s="109"/>
      <c r="E251" s="110">
        <f>SUM(E241:E250)</f>
        <v>3568500</v>
      </c>
      <c r="F251" s="87"/>
    </row>
    <row r="252" spans="1:6" ht="26.25" customHeight="1">
      <c r="A252" s="221"/>
      <c r="B252" s="221"/>
      <c r="C252" s="221"/>
      <c r="D252" s="221"/>
      <c r="E252" s="221"/>
      <c r="F252" s="221"/>
    </row>
    <row r="253" spans="1:6" ht="25.5" customHeight="1">
      <c r="A253" s="195" t="s">
        <v>140</v>
      </c>
      <c r="B253" s="195"/>
      <c r="C253" s="195"/>
      <c r="D253" s="195"/>
      <c r="E253" s="195"/>
      <c r="F253" s="195"/>
    </row>
    <row r="254" spans="1:6" ht="18" customHeight="1">
      <c r="A254" s="224" t="s">
        <v>190</v>
      </c>
      <c r="B254" s="224"/>
      <c r="C254" s="224"/>
      <c r="D254" s="224"/>
      <c r="E254" s="224"/>
      <c r="F254" s="224"/>
    </row>
    <row r="255" spans="1:6" ht="15" customHeight="1">
      <c r="A255" s="111"/>
      <c r="B255" s="112" t="s">
        <v>141</v>
      </c>
      <c r="C255" s="16"/>
      <c r="D255" s="16"/>
      <c r="E255" s="113">
        <v>2500000</v>
      </c>
      <c r="F255" s="114"/>
    </row>
    <row r="256" spans="1:6" ht="15" customHeight="1">
      <c r="A256" s="111"/>
      <c r="B256" s="170" t="s">
        <v>179</v>
      </c>
      <c r="C256" s="160"/>
      <c r="D256" s="160"/>
      <c r="E256" s="115">
        <v>336500</v>
      </c>
      <c r="F256" s="114"/>
    </row>
    <row r="257" spans="1:7" ht="12.75" customHeight="1">
      <c r="A257" s="111"/>
      <c r="B257" s="116" t="s">
        <v>142</v>
      </c>
      <c r="C257" s="98"/>
      <c r="D257" s="98"/>
      <c r="E257" s="117"/>
      <c r="F257" s="114"/>
    </row>
    <row r="258" spans="1:7" ht="12.75" customHeight="1">
      <c r="A258" s="111"/>
      <c r="B258" s="168" t="s">
        <v>143</v>
      </c>
      <c r="C258" s="160"/>
      <c r="D258" s="160"/>
      <c r="E258" s="115">
        <v>5000</v>
      </c>
      <c r="F258" s="114"/>
    </row>
    <row r="259" spans="1:7" ht="12.75" customHeight="1">
      <c r="A259" s="111"/>
      <c r="B259" s="168" t="s">
        <v>144</v>
      </c>
      <c r="C259" s="160"/>
      <c r="D259" s="160"/>
      <c r="E259" s="115">
        <v>10000</v>
      </c>
      <c r="F259" s="114"/>
    </row>
    <row r="260" spans="1:7" ht="12.75" customHeight="1">
      <c r="A260" s="111"/>
      <c r="B260" s="225" t="s">
        <v>145</v>
      </c>
      <c r="C260" s="226"/>
      <c r="D260" s="160"/>
      <c r="E260" s="118"/>
      <c r="F260" s="114"/>
    </row>
    <row r="261" spans="1:7" ht="12.75" customHeight="1">
      <c r="A261" s="111"/>
      <c r="B261" s="168" t="s">
        <v>146</v>
      </c>
      <c r="C261" s="169"/>
      <c r="D261" s="160"/>
      <c r="E261" s="115"/>
      <c r="F261" s="114"/>
    </row>
    <row r="262" spans="1:7" ht="12.75" customHeight="1">
      <c r="A262" s="111"/>
      <c r="B262" s="168" t="s">
        <v>147</v>
      </c>
      <c r="C262" s="169"/>
      <c r="D262" s="160"/>
      <c r="E262" s="115">
        <v>121700</v>
      </c>
      <c r="F262" s="114"/>
    </row>
    <row r="263" spans="1:7" ht="19.5" customHeight="1">
      <c r="A263" s="111"/>
      <c r="B263" s="168" t="s">
        <v>167</v>
      </c>
      <c r="C263" s="169"/>
      <c r="D263" s="160"/>
      <c r="E263" s="115">
        <v>195300</v>
      </c>
      <c r="F263" s="114"/>
    </row>
    <row r="264" spans="1:7">
      <c r="A264" s="111"/>
      <c r="B264" s="119" t="s">
        <v>187</v>
      </c>
      <c r="C264" s="120"/>
      <c r="D264" s="120"/>
      <c r="E264" s="121">
        <v>400000</v>
      </c>
      <c r="F264" s="114"/>
    </row>
    <row r="265" spans="1:7" ht="24.75" customHeight="1">
      <c r="A265" s="111"/>
      <c r="B265" s="122" t="s">
        <v>148</v>
      </c>
      <c r="C265" s="123"/>
      <c r="D265" s="123"/>
      <c r="E265" s="124">
        <f>SUM(E255:E264)</f>
        <v>3568500</v>
      </c>
      <c r="F265" s="114"/>
    </row>
    <row r="266" spans="1:7" ht="31.5" customHeight="1">
      <c r="A266" s="160"/>
      <c r="B266" s="125"/>
      <c r="C266" s="126"/>
      <c r="D266" s="126"/>
      <c r="E266" s="127"/>
      <c r="F266" s="82"/>
    </row>
    <row r="267" spans="1:7" ht="21.75" customHeight="1">
      <c r="A267" s="195" t="s">
        <v>149</v>
      </c>
      <c r="B267" s="195"/>
      <c r="C267" s="195"/>
      <c r="D267" s="195"/>
      <c r="E267" s="195"/>
      <c r="F267" s="195"/>
    </row>
    <row r="268" spans="1:7">
      <c r="A268" s="221" t="s">
        <v>162</v>
      </c>
      <c r="B268" s="221"/>
      <c r="C268" s="221"/>
      <c r="D268" s="221"/>
      <c r="E268" s="221"/>
      <c r="F268" s="221"/>
    </row>
    <row r="269" spans="1:7">
      <c r="B269" s="128" t="s">
        <v>193</v>
      </c>
      <c r="C269" s="128"/>
      <c r="D269" s="128"/>
      <c r="E269" s="129" t="s">
        <v>150</v>
      </c>
    </row>
    <row r="270" spans="1:7" s="14" customFormat="1">
      <c r="A270" s="2"/>
      <c r="B270" s="128" t="s">
        <v>194</v>
      </c>
      <c r="C270" s="128"/>
      <c r="D270" s="128"/>
      <c r="E270" s="128"/>
      <c r="G270" s="2"/>
    </row>
    <row r="271" spans="1:7" s="14" customFormat="1">
      <c r="A271" s="2"/>
      <c r="B271" s="128" t="s">
        <v>191</v>
      </c>
      <c r="C271" s="128"/>
      <c r="D271" s="128"/>
      <c r="E271" s="128" t="s">
        <v>195</v>
      </c>
      <c r="G271" s="2"/>
    </row>
    <row r="274" spans="1:7" s="14" customFormat="1" ht="12.75" customHeight="1">
      <c r="A274" s="2"/>
      <c r="B274" s="2"/>
      <c r="C274" s="2"/>
      <c r="D274" s="2"/>
      <c r="E274" s="2"/>
      <c r="G274" s="2"/>
    </row>
    <row r="275" spans="1:7" s="14" customFormat="1" ht="25.5" customHeight="1">
      <c r="A275" s="2"/>
      <c r="B275" s="2"/>
      <c r="C275" s="2"/>
      <c r="D275" s="2"/>
      <c r="E275" s="2"/>
      <c r="G275" s="2"/>
    </row>
    <row r="276" spans="1:7" s="14" customFormat="1" ht="12.75" customHeight="1">
      <c r="A276" s="2"/>
      <c r="B276" s="2"/>
      <c r="C276" s="2"/>
      <c r="D276" s="2"/>
      <c r="E276" s="2"/>
      <c r="G276" s="2"/>
    </row>
    <row r="278" spans="1:7" s="14" customFormat="1" ht="12.75" customHeight="1">
      <c r="A278" s="2"/>
      <c r="B278" s="2"/>
      <c r="C278" s="2"/>
      <c r="D278" s="2"/>
      <c r="E278" s="2"/>
      <c r="G278" s="2"/>
    </row>
    <row r="279" spans="1:7" s="14" customFormat="1" ht="12.75" customHeight="1">
      <c r="A279" s="2"/>
      <c r="B279" s="2"/>
      <c r="C279" s="2"/>
      <c r="D279" s="2"/>
      <c r="E279" s="2"/>
      <c r="G279" s="2"/>
    </row>
    <row r="281" spans="1:7" s="14" customFormat="1" ht="12.75" customHeight="1">
      <c r="A281" s="2"/>
      <c r="B281" s="2"/>
      <c r="C281" s="2"/>
      <c r="D281" s="2"/>
      <c r="E281" s="2"/>
      <c r="G281" s="2"/>
    </row>
    <row r="282" spans="1:7" s="14" customFormat="1" ht="12.75" customHeight="1">
      <c r="A282" s="2"/>
      <c r="B282" s="2"/>
      <c r="C282" s="2"/>
      <c r="D282" s="2"/>
      <c r="E282" s="2"/>
      <c r="G282" s="2"/>
    </row>
  </sheetData>
  <mergeCells count="97">
    <mergeCell ref="A267:F267"/>
    <mergeCell ref="A268:F268"/>
    <mergeCell ref="A249:D249"/>
    <mergeCell ref="A250:D250"/>
    <mergeCell ref="A252:F252"/>
    <mergeCell ref="A253:F253"/>
    <mergeCell ref="A254:F254"/>
    <mergeCell ref="B260:C260"/>
    <mergeCell ref="A248:D248"/>
    <mergeCell ref="B234:D234"/>
    <mergeCell ref="B236:D236"/>
    <mergeCell ref="A238:E238"/>
    <mergeCell ref="A240:E240"/>
    <mergeCell ref="A241:D241"/>
    <mergeCell ref="A242:D242"/>
    <mergeCell ref="A243:D243"/>
    <mergeCell ref="A244:D244"/>
    <mergeCell ref="A245:D245"/>
    <mergeCell ref="A246:D246"/>
    <mergeCell ref="A247:D247"/>
    <mergeCell ref="B221:D221"/>
    <mergeCell ref="B180:D180"/>
    <mergeCell ref="B181:C181"/>
    <mergeCell ref="B182:D182"/>
    <mergeCell ref="B184:D184"/>
    <mergeCell ref="B189:D189"/>
    <mergeCell ref="B197:C197"/>
    <mergeCell ref="B203:E203"/>
    <mergeCell ref="B211:C211"/>
    <mergeCell ref="B212:D212"/>
    <mergeCell ref="B215:D215"/>
    <mergeCell ref="B220:D220"/>
    <mergeCell ref="B199:C199"/>
    <mergeCell ref="B158:D158"/>
    <mergeCell ref="B161:E161"/>
    <mergeCell ref="B164:D164"/>
    <mergeCell ref="B136:D136"/>
    <mergeCell ref="B140:D140"/>
    <mergeCell ref="B145:D145"/>
    <mergeCell ref="B150:D150"/>
    <mergeCell ref="B151:C151"/>
    <mergeCell ref="B166:D166"/>
    <mergeCell ref="B132:D132"/>
    <mergeCell ref="B99:D99"/>
    <mergeCell ref="B100:D100"/>
    <mergeCell ref="B105:D105"/>
    <mergeCell ref="B106:D106"/>
    <mergeCell ref="B112:D112"/>
    <mergeCell ref="B113:D113"/>
    <mergeCell ref="B116:D116"/>
    <mergeCell ref="B121:D121"/>
    <mergeCell ref="B124:D124"/>
    <mergeCell ref="B128:D128"/>
    <mergeCell ref="B120:D120"/>
    <mergeCell ref="B127:D127"/>
    <mergeCell ref="B152:D152"/>
    <mergeCell ref="B153:E153"/>
    <mergeCell ref="B88:D88"/>
    <mergeCell ref="B58:D58"/>
    <mergeCell ref="B60:D60"/>
    <mergeCell ref="B62:F62"/>
    <mergeCell ref="E64:F64"/>
    <mergeCell ref="B66:D66"/>
    <mergeCell ref="B93:D93"/>
    <mergeCell ref="A22:F22"/>
    <mergeCell ref="A23:F23"/>
    <mergeCell ref="A24:F24"/>
    <mergeCell ref="A25:F25"/>
    <mergeCell ref="A26:F26"/>
    <mergeCell ref="B27:F27"/>
    <mergeCell ref="E29:F29"/>
    <mergeCell ref="B31:D31"/>
    <mergeCell ref="B36:D36"/>
    <mergeCell ref="B39:D39"/>
    <mergeCell ref="B44:D44"/>
    <mergeCell ref="B71:D71"/>
    <mergeCell ref="B77:D77"/>
    <mergeCell ref="B82:D82"/>
    <mergeCell ref="B85:D85"/>
    <mergeCell ref="A21:F21"/>
    <mergeCell ref="A9:F9"/>
    <mergeCell ref="A10:F10"/>
    <mergeCell ref="A11:F11"/>
    <mergeCell ref="A13:F13"/>
    <mergeCell ref="A14:F14"/>
    <mergeCell ref="A15:F15"/>
    <mergeCell ref="A16:F16"/>
    <mergeCell ref="A17:F17"/>
    <mergeCell ref="A18:F18"/>
    <mergeCell ref="A19:F19"/>
    <mergeCell ref="A20:F20"/>
    <mergeCell ref="A8:F8"/>
    <mergeCell ref="A2:F2"/>
    <mergeCell ref="A4:F4"/>
    <mergeCell ref="A5:F5"/>
    <mergeCell ref="A6:F6"/>
    <mergeCell ref="A7:F7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građenja za Vijeće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Dunato Polonijo</dc:creator>
  <cp:lastModifiedBy>Nataša Kleković</cp:lastModifiedBy>
  <cp:lastPrinted>2021-11-17T06:46:01Z</cp:lastPrinted>
  <dcterms:created xsi:type="dcterms:W3CDTF">2020-12-04T14:16:07Z</dcterms:created>
  <dcterms:modified xsi:type="dcterms:W3CDTF">2021-11-29T11:51:23Z</dcterms:modified>
</cp:coreProperties>
</file>