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-120" yWindow="-120" windowWidth="19440" windowHeight="12240"/>
  </bookViews>
  <sheets>
    <sheet name="program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97" i="1"/>
  <c r="D121" l="1"/>
  <c r="F116" s="1"/>
  <c r="E303" l="1"/>
  <c r="E307" l="1"/>
  <c r="E304"/>
  <c r="E306"/>
  <c r="E302"/>
  <c r="E301"/>
  <c r="E299"/>
  <c r="F248"/>
  <c r="E309" l="1"/>
  <c r="F236"/>
  <c r="D102"/>
  <c r="F30" l="1"/>
  <c r="D34"/>
  <c r="F241" l="1"/>
  <c r="D94" l="1"/>
  <c r="D78" l="1"/>
  <c r="D192" l="1"/>
  <c r="D187"/>
  <c r="D182"/>
  <c r="D155"/>
  <c r="D169"/>
  <c r="D164"/>
  <c r="F258"/>
  <c r="F178" l="1"/>
  <c r="E292" s="1"/>
  <c r="F150"/>
  <c r="F28"/>
  <c r="D148" l="1"/>
  <c r="F134" s="1"/>
  <c r="F201" l="1"/>
  <c r="F199" s="1"/>
  <c r="E291" l="1"/>
  <c r="E290"/>
  <c r="E288"/>
  <c r="E286"/>
  <c r="F128"/>
  <c r="D114"/>
  <c r="D109"/>
  <c r="F104" l="1"/>
  <c r="E284" s="1"/>
  <c r="E285"/>
  <c r="F226"/>
  <c r="E289"/>
  <c r="E287"/>
  <c r="D89" l="1"/>
  <c r="D83"/>
  <c r="F57" l="1"/>
  <c r="F55" s="1"/>
  <c r="F280" l="1"/>
  <c r="E283"/>
  <c r="E293" s="1"/>
</calcChain>
</file>

<file path=xl/sharedStrings.xml><?xml version="1.0" encoding="utf-8"?>
<sst xmlns="http://schemas.openxmlformats.org/spreadsheetml/2006/main" count="442" uniqueCount="212">
  <si>
    <r>
      <rPr>
        <b/>
        <sz val="7"/>
        <rFont val="Times New Roman"/>
        <family val="1"/>
      </rPr>
      <t>Članak 2.</t>
    </r>
  </si>
  <si>
    <r>
      <rPr>
        <sz val="7"/>
        <rFont val="Times New Roman"/>
        <family val="1"/>
      </rPr>
      <t>Sadržaj Programa prikazan je u tablici:</t>
    </r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</si>
  <si>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graditi radi uređenja neuređenih dijelova građevinskog područja</t>
    </r>
  </si>
  <si>
    <r>
      <rPr>
        <b/>
        <u/>
        <sz val="7"/>
        <rFont val="Arial"/>
        <family val="2"/>
      </rPr>
      <t>UKUPNO</t>
    </r>
  </si>
  <si>
    <r>
      <rPr>
        <sz val="7"/>
        <rFont val="Arial"/>
        <family val="2"/>
      </rPr>
      <t>POZICIJA</t>
    </r>
  </si>
  <si>
    <r>
      <rPr>
        <sz val="7"/>
        <rFont val="Arial"/>
        <family val="2"/>
      </rPr>
      <t>IZVOR FINANCIRANJA</t>
    </r>
  </si>
  <si>
    <r>
      <rPr>
        <b/>
        <sz val="7"/>
        <rFont val="Arial"/>
        <family val="2"/>
      </rPr>
      <t>1.1.</t>
    </r>
  </si>
  <si>
    <r>
      <rPr>
        <b/>
        <sz val="7"/>
        <rFont val="Arial"/>
        <family val="2"/>
      </rPr>
      <t>NERAZVRSTANE CESTE</t>
    </r>
  </si>
  <si>
    <r>
      <rPr>
        <sz val="7"/>
        <rFont val="Arial"/>
        <family val="2"/>
      </rPr>
      <t>a)</t>
    </r>
  </si>
  <si>
    <r>
      <rPr>
        <sz val="7"/>
        <rFont val="Arial"/>
        <family val="2"/>
      </rPr>
      <t>projektna dokumentacija</t>
    </r>
  </si>
  <si>
    <r>
      <rPr>
        <sz val="7"/>
        <rFont val="Arial"/>
        <family val="2"/>
      </rPr>
      <t>b)</t>
    </r>
  </si>
  <si>
    <r>
      <rPr>
        <sz val="7"/>
        <rFont val="Arial"/>
        <family val="2"/>
      </rPr>
      <t>1.2.</t>
    </r>
  </si>
  <si>
    <r>
      <rPr>
        <sz val="7"/>
        <rFont val="Arial"/>
        <family val="2"/>
      </rPr>
      <t>JAVNE POVRŠINE NA KOJIMA NIJE DOPUŠTEN PROMET MOTORNIH VOZILA</t>
    </r>
  </si>
  <si>
    <r>
      <rPr>
        <sz val="7"/>
        <rFont val="Arial"/>
        <family val="2"/>
      </rPr>
      <t>1.3.</t>
    </r>
  </si>
  <si>
    <r>
      <rPr>
        <sz val="7"/>
        <rFont val="Arial"/>
        <family val="2"/>
      </rPr>
      <t>JAVNA PARKIRALIŠTA</t>
    </r>
  </si>
  <si>
    <r>
      <rPr>
        <sz val="7"/>
        <rFont val="Arial"/>
        <family val="2"/>
      </rPr>
      <t>1.4.</t>
    </r>
  </si>
  <si>
    <r>
      <rPr>
        <sz val="7"/>
        <rFont val="Arial"/>
        <family val="2"/>
      </rPr>
      <t>JAVNE GARAŽE</t>
    </r>
  </si>
  <si>
    <r>
      <rPr>
        <sz val="7"/>
        <rFont val="Arial"/>
        <family val="2"/>
      </rPr>
      <t>1.5.</t>
    </r>
  </si>
  <si>
    <r>
      <rPr>
        <sz val="7"/>
        <rFont val="Arial"/>
        <family val="2"/>
      </rPr>
      <t>JAVNE ZELENE POVRŠINE</t>
    </r>
  </si>
  <si>
    <r>
      <rPr>
        <sz val="7"/>
        <rFont val="Arial"/>
        <family val="2"/>
      </rPr>
      <t>1.6.</t>
    </r>
  </si>
  <si>
    <r>
      <rPr>
        <sz val="7"/>
        <rFont val="Arial"/>
        <family val="2"/>
      </rPr>
      <t>GRAĐEVINE I UREĐAJI JAVNE NAMJENE</t>
    </r>
  </si>
  <si>
    <r>
      <rPr>
        <b/>
        <sz val="7"/>
        <rFont val="Arial"/>
        <family val="2"/>
      </rPr>
      <t>JAVNE POVRŠINE NA KOJIMA NIJE DOPUŠTEN PROMET MOTORNIH VOZILA</t>
    </r>
  </si>
  <si>
    <r>
      <rPr>
        <sz val="7"/>
        <rFont val="Arial"/>
        <family val="2"/>
      </rPr>
      <t>JAVNA RASVJETA</t>
    </r>
  </si>
  <si>
    <r>
      <rPr>
        <sz val="7"/>
        <rFont val="Arial"/>
        <family val="2"/>
      </rPr>
      <t>2.8.</t>
    </r>
  </si>
  <si>
    <r>
      <rPr>
        <sz val="7"/>
        <rFont val="Arial"/>
        <family val="2"/>
      </rPr>
      <t>GROBLJA I KREMATORIJI NA GROBLJIMA</t>
    </r>
  </si>
  <si>
    <r>
      <rPr>
        <sz val="7"/>
        <rFont val="Arial"/>
        <family val="2"/>
      </rPr>
      <t>2.9.</t>
    </r>
  </si>
  <si>
    <r>
      <rPr>
        <sz val="7"/>
        <rFont val="Arial"/>
        <family val="2"/>
      </rPr>
      <t>GRAĐEVINE NAMIJENJENE OBAVLJANJU JAVNOG PRIJEVOZA</t>
    </r>
  </si>
  <si>
    <r>
      <rPr>
        <b/>
        <sz val="7"/>
        <rFont val="Arial"/>
        <family val="2"/>
      </rPr>
      <t>Građevine komunalne infrastrukture koje će se graditi izvan građevinskog područja</t>
    </r>
  </si>
  <si>
    <r>
      <rPr>
        <sz val="7"/>
        <rFont val="Arial"/>
        <family val="2"/>
      </rPr>
      <t>NERAZVRSTANE CESTE</t>
    </r>
  </si>
  <si>
    <r>
      <rPr>
        <sz val="7"/>
        <rFont val="Arial"/>
        <family val="2"/>
      </rPr>
      <t>3.2.</t>
    </r>
  </si>
  <si>
    <r>
      <rPr>
        <sz val="7"/>
        <rFont val="Arial"/>
        <family val="2"/>
      </rPr>
      <t>3.3.</t>
    </r>
  </si>
  <si>
    <r>
      <rPr>
        <sz val="7"/>
        <rFont val="Arial"/>
        <family val="2"/>
      </rPr>
      <t>3.4.</t>
    </r>
  </si>
  <si>
    <r>
      <rPr>
        <sz val="7"/>
        <rFont val="Arial"/>
        <family val="2"/>
      </rPr>
      <t>3.5.</t>
    </r>
  </si>
  <si>
    <r>
      <rPr>
        <sz val="7"/>
        <rFont val="Arial"/>
        <family val="2"/>
      </rPr>
      <t>3.6.</t>
    </r>
  </si>
  <si>
    <r>
      <rPr>
        <sz val="7"/>
        <rFont val="Arial"/>
        <family val="2"/>
      </rPr>
      <t>3.7.</t>
    </r>
  </si>
  <si>
    <r>
      <rPr>
        <sz val="7"/>
        <rFont val="Arial"/>
        <family val="2"/>
      </rPr>
      <t>3.8.</t>
    </r>
  </si>
  <si>
    <r>
      <rPr>
        <sz val="7"/>
        <rFont val="Arial"/>
        <family val="2"/>
      </rPr>
      <t>3.9.</t>
    </r>
  </si>
  <si>
    <r>
      <rPr>
        <b/>
        <sz val="7"/>
        <rFont val="Arial"/>
        <family val="2"/>
      </rPr>
      <t>Postojeće građevine komunalne infrastrukture koje će se rekonstruirati</t>
    </r>
  </si>
  <si>
    <r>
      <rPr>
        <b/>
        <sz val="7"/>
        <rFont val="Arial"/>
        <family val="2"/>
      </rPr>
      <t>4.1.</t>
    </r>
  </si>
  <si>
    <r>
      <rPr>
        <sz val="7"/>
        <rFont val="Arial"/>
        <family val="2"/>
      </rPr>
      <t>4.4.</t>
    </r>
  </si>
  <si>
    <r>
      <rPr>
        <sz val="7"/>
        <rFont val="Arial"/>
        <family val="2"/>
      </rPr>
      <t>4.6.</t>
    </r>
  </si>
  <si>
    <r>
      <rPr>
        <sz val="7"/>
        <rFont val="Arial"/>
        <family val="2"/>
      </rPr>
      <t>4.8.</t>
    </r>
  </si>
  <si>
    <r>
      <rPr>
        <sz val="7"/>
        <rFont val="Arial"/>
        <family val="2"/>
      </rPr>
      <t>4.9.</t>
    </r>
  </si>
  <si>
    <r>
      <rPr>
        <b/>
        <sz val="7"/>
        <rFont val="Arial"/>
        <family val="2"/>
      </rPr>
      <t>PROGRAM GRAĐENJA KOMUNALNE INFRASTRUKTURE SVEUKUPNO</t>
    </r>
  </si>
  <si>
    <r>
      <rPr>
        <b/>
        <sz val="7"/>
        <rFont val="Times New Roman"/>
        <family val="1"/>
      </rPr>
      <t>UKUPNO</t>
    </r>
  </si>
  <si>
    <t>Ovim Programom građenja komunalne infrastrukture  (u daljnjem tekstu: Program) određuju su građevine komunalne infrastrukture koje će se:</t>
  </si>
  <si>
    <t>R253</t>
  </si>
  <si>
    <t>PROCJENA TROŠKOVA</t>
  </si>
  <si>
    <t>Članak 1.</t>
  </si>
  <si>
    <t>- graditi radi uređenja neuređenih dijelova građevinskog područja</t>
  </si>
  <si>
    <t>- graditi u uređenim dijelovima građevinskog područja</t>
  </si>
  <si>
    <t>- graditi izvan građevinskog područja</t>
  </si>
  <si>
    <t>- rekonstruirati</t>
  </si>
  <si>
    <t>- uklanjati</t>
  </si>
  <si>
    <t>Građevine komunalne infrastrukture jesu:</t>
  </si>
  <si>
    <t>1. Nerazvrstane ceste</t>
  </si>
  <si>
    <t>2. Javne prometne površine na kojima nije dopušten promet motornih vozila</t>
  </si>
  <si>
    <t>3. Javna parkirališta</t>
  </si>
  <si>
    <t>4. Javne garaže</t>
  </si>
  <si>
    <t>5. Javne zelene površine</t>
  </si>
  <si>
    <t>6. Građevine i uređaji javne namjene</t>
  </si>
  <si>
    <t>7. Javna rasvjeta</t>
  </si>
  <si>
    <t>8. Groblja i krematoriji na grobljima</t>
  </si>
  <si>
    <t>9. Građevine namijenjene obavljanju javnog prijevoza</t>
  </si>
  <si>
    <t>imovinsko pravne radnje</t>
  </si>
  <si>
    <r>
      <rPr>
        <sz val="7"/>
        <rFont val="Arial"/>
        <family val="2"/>
      </rPr>
      <t>1.7.</t>
    </r>
  </si>
  <si>
    <r>
      <rPr>
        <sz val="7"/>
        <rFont val="Arial"/>
        <family val="2"/>
      </rPr>
      <t>1.8.</t>
    </r>
  </si>
  <si>
    <t>1.9.</t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</si>
  <si>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graditi u uređenim dijelovima građevinskog područja</t>
    </r>
  </si>
  <si>
    <t>2.2.</t>
  </si>
  <si>
    <t>2.3.</t>
  </si>
  <si>
    <t>2.4.</t>
  </si>
  <si>
    <t>2.5.</t>
  </si>
  <si>
    <t>2.6.</t>
  </si>
  <si>
    <t>c)</t>
  </si>
  <si>
    <t>d)</t>
  </si>
  <si>
    <t>e)</t>
  </si>
  <si>
    <t>f)</t>
  </si>
  <si>
    <t>g)</t>
  </si>
  <si>
    <t>i)</t>
  </si>
  <si>
    <t>j)</t>
  </si>
  <si>
    <t>Elaborati urisa izvedenog stanja nerazvrstanih cesta</t>
  </si>
  <si>
    <t>Izgradnja nerazvrstane ceste OU28</t>
  </si>
  <si>
    <t>Izgradnja nerazvrstane ceste KPP18</t>
  </si>
  <si>
    <t>gradnja</t>
  </si>
  <si>
    <t>nadzor</t>
  </si>
  <si>
    <t>R212</t>
  </si>
  <si>
    <t>UKUPNO</t>
  </si>
  <si>
    <t>R211</t>
  </si>
  <si>
    <t>Gradnja ostalih nerazvrstanih cesta</t>
  </si>
  <si>
    <t>građenje</t>
  </si>
  <si>
    <t>a)</t>
  </si>
  <si>
    <t>b)</t>
  </si>
  <si>
    <t>Uređenje Centralnog trga u Puntu</t>
  </si>
  <si>
    <t>Ostala gradnja</t>
  </si>
  <si>
    <t>R390</t>
  </si>
  <si>
    <t>Javni parking GMU1</t>
  </si>
  <si>
    <t>Uređenje dječjeg igrališta</t>
  </si>
  <si>
    <t>Gradnja - oprema</t>
  </si>
  <si>
    <t>R415</t>
  </si>
  <si>
    <t>Komunalna urbana oprema</t>
  </si>
  <si>
    <t>R252</t>
  </si>
  <si>
    <t>Prometna urbana oprema</t>
  </si>
  <si>
    <t>R413</t>
  </si>
  <si>
    <t>projektna dokumentacija</t>
  </si>
  <si>
    <t>Božićno - Novogodišnja dekoracija i iluminacija</t>
  </si>
  <si>
    <t>R359.03</t>
  </si>
  <si>
    <t>Izgradnja javne rasvjete na Centralnom trgu</t>
  </si>
  <si>
    <t>Ostala ulaganja u javnu rasvjetu - Punat</t>
  </si>
  <si>
    <t>Ostala ulaganja u javnu rasvjetu - Stara Baška</t>
  </si>
  <si>
    <t>R215</t>
  </si>
  <si>
    <t>Dodatna ulaganja u obnovu zapuštenih nerazvrstanih cesta - poljski putevi</t>
  </si>
  <si>
    <r>
      <rPr>
        <sz val="7"/>
        <rFont val="Arial"/>
        <family val="2"/>
      </rPr>
      <t>4.2.</t>
    </r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</si>
  <si>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uklanjati</t>
    </r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</si>
  <si>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</si>
  <si>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</si>
  <si>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</si>
  <si>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</si>
  <si>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</si>
  <si>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</si>
  <si>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</si>
  <si>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</si>
  <si>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</si>
  <si>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U skladu sa sadržajem Programa prikazanim u članku 2. troškovi Programa građenja komunalne infrastrukture za 2019. godinu financiraju se sredstvima:</t>
  </si>
  <si>
    <t>KOMUNALNOG DOPRINOSA</t>
  </si>
  <si>
    <t>KOMUNALNE NAKNADE</t>
  </si>
  <si>
    <t>PRORAČUNA OPĆINE PUNAT</t>
  </si>
  <si>
    <t>FONDOVA EUROPSKE UNIJE</t>
  </si>
  <si>
    <t>UGOVORA, NAKNADA I DRUGIH IZVORA</t>
  </si>
  <si>
    <t>DONACIJA</t>
  </si>
  <si>
    <t>PREDSJEDNIK</t>
  </si>
  <si>
    <t>Članak 3.</t>
  </si>
  <si>
    <t>Članak 5.</t>
  </si>
  <si>
    <t>REKAPITULACIJA PO VRSTI KOMUNALNE INFRASTRUKTURE</t>
  </si>
  <si>
    <t>4.3.</t>
  </si>
  <si>
    <t>2.1.</t>
  </si>
  <si>
    <r>
      <rPr>
        <b/>
        <sz val="7"/>
        <rFont val="Arial"/>
        <family val="2"/>
      </rPr>
      <t>JAVNA PARKIRALIŠTA</t>
    </r>
  </si>
  <si>
    <r>
      <rPr>
        <b/>
        <sz val="7"/>
        <rFont val="Arial"/>
        <family val="2"/>
      </rPr>
      <t>JAVNE ZELENE POVRŠINE</t>
    </r>
  </si>
  <si>
    <r>
      <rPr>
        <b/>
        <sz val="7"/>
        <rFont val="Arial"/>
        <family val="2"/>
      </rPr>
      <t>GRAĐEVINE I UREĐAJI JAVNE NAMJENE</t>
    </r>
  </si>
  <si>
    <r>
      <rPr>
        <b/>
        <sz val="7"/>
        <rFont val="Arial"/>
        <family val="2"/>
      </rPr>
      <t>2.7.</t>
    </r>
  </si>
  <si>
    <r>
      <rPr>
        <b/>
        <sz val="7"/>
        <rFont val="Arial"/>
        <family val="2"/>
      </rPr>
      <t>JAVNA RASVJETA</t>
    </r>
  </si>
  <si>
    <r>
      <rPr>
        <b/>
        <sz val="7"/>
        <rFont val="Arial"/>
        <family val="2"/>
      </rPr>
      <t>3.1.</t>
    </r>
  </si>
  <si>
    <r>
      <rPr>
        <b/>
        <sz val="7"/>
        <rFont val="Arial"/>
        <family val="2"/>
      </rPr>
      <t>4.5.</t>
    </r>
  </si>
  <si>
    <r>
      <rPr>
        <b/>
        <sz val="7"/>
        <rFont val="Arial"/>
        <family val="2"/>
      </rPr>
      <t>4.7.</t>
    </r>
  </si>
  <si>
    <t>GRAĐEVINE NAMIJENJENE OBAVLJANJU JAVNOG PRIJEVOZA</t>
  </si>
  <si>
    <t>Članak 4.</t>
  </si>
  <si>
    <t>RBR</t>
  </si>
  <si>
    <t>OPIS</t>
  </si>
  <si>
    <t>R213</t>
  </si>
  <si>
    <t>R364.3</t>
  </si>
  <si>
    <t>R545</t>
  </si>
  <si>
    <t>R391</t>
  </si>
  <si>
    <t>a) ostali prihodi posebnih namjena</t>
  </si>
  <si>
    <t>b) prodaja nefinancijske imovine</t>
  </si>
  <si>
    <t>Goran Gržančić, dr. med.,v.r.</t>
  </si>
  <si>
    <t>PROGRAM
građenja komunalne infrastrukture na području Općine Punat u 2020. godini</t>
  </si>
  <si>
    <t>10. Građevine oborinske odvodnje</t>
  </si>
  <si>
    <t>Sredstva za ostvarivanje ovog Programa osiguravaju se u Proračunu Općine Punat za 2020. godinu, a njima raspolaže Općinski načelnik na prijedlog Jedinstvenog upravnog odjela.</t>
  </si>
  <si>
    <t>Ovaj Program objaviti će se u "Službenim novinama Primorsko-goranske županije", a stupa na snagu 1. siječnja 2020. godine.</t>
  </si>
  <si>
    <t>1.10.</t>
  </si>
  <si>
    <t>GRAĐEVINE OBORINSKE ODVODNJE</t>
  </si>
  <si>
    <t>Izgradnja nerazvrstane ceste SU15</t>
  </si>
  <si>
    <t>2.10.</t>
  </si>
  <si>
    <t>3.10.</t>
  </si>
  <si>
    <t>4.10.</t>
  </si>
  <si>
    <t>5.10.</t>
  </si>
  <si>
    <t>Nastavak izgradnje potpornog zida u OU50</t>
  </si>
  <si>
    <t>Izgradnja parkirališta u Ulici Drena</t>
  </si>
  <si>
    <t>Izgradnja nerazvrstane ceste OU17</t>
  </si>
  <si>
    <t>Izgradnja nerazvrstane ceste OU49 s parkiralištem i KPP28</t>
  </si>
  <si>
    <t>Gradnja</t>
  </si>
  <si>
    <t>Nadzor</t>
  </si>
  <si>
    <t>Izgradnja javne rasvjete u Košljunskoj ulici</t>
  </si>
  <si>
    <t>Energetski pregled javne rasvjete Općine Punat</t>
  </si>
  <si>
    <t>Izgradnja spomen obilježja na Centralnom trgu</t>
  </si>
  <si>
    <t>Izgradnja pločnika u dijelu ulice I.G. Kovačića</t>
  </si>
  <si>
    <t>gradnja - oprema</t>
  </si>
  <si>
    <t>k)</t>
  </si>
  <si>
    <t>R414</t>
  </si>
  <si>
    <t>R256</t>
  </si>
  <si>
    <t>Izgradnja oborinske odvodnje u ulici Buka</t>
  </si>
  <si>
    <t>Nabava stepenica za grobne niše</t>
  </si>
  <si>
    <t>l)</t>
  </si>
  <si>
    <t>Legalizacija komunalne infrastrukture</t>
  </si>
  <si>
    <t>vodni doprinos</t>
  </si>
  <si>
    <t>Izgradnja nerazvrstane ceste - obalne šetnice</t>
  </si>
  <si>
    <t>Uređenje špine u Staroj Baški</t>
  </si>
  <si>
    <t>Izgradnja nerazvrstane ceste SU6</t>
  </si>
  <si>
    <t>Dodatno uređenje parka Kostarika i sanacija postojećih opločnika u parkovima</t>
  </si>
  <si>
    <t>R572</t>
  </si>
  <si>
    <t>R571</t>
  </si>
  <si>
    <t>komunalni doprinos</t>
  </si>
  <si>
    <t>naknada za koncesiju za turističko zemljište</t>
  </si>
  <si>
    <t>kapitalne pomoći iz županijskog proračuna</t>
  </si>
  <si>
    <t>kapitane pomoći iz županijskog proračuna</t>
  </si>
  <si>
    <t>kapitane pomoći iz državnog proračuna - prijenos EU</t>
  </si>
  <si>
    <t>namjeniski prihodi od zaduživanja</t>
  </si>
  <si>
    <t>ostali prihodi posebne namjene</t>
  </si>
  <si>
    <t>ostali prihodi od prodaje nefinancijske imovine</t>
  </si>
  <si>
    <t>NAKNADE ZA KONCESIJU ZA TURISTIČKO ZEMLJIŠTE</t>
  </si>
  <si>
    <t>a) namjenski prihodi od zaduživanja</t>
  </si>
  <si>
    <t>b) kapitalne pomoći iz županijskog proračuna</t>
  </si>
  <si>
    <t>Općinski načelnik dužan je, do kraja ožujka 2020. godine Općinskom vijeću Općine Punat podnijeti izvješće o izvršenju Programa iz stavka 1. ovog članka.</t>
  </si>
  <si>
    <t>Ostala ulaganja u izgradnju građevina oborinske odvodnje</t>
  </si>
  <si>
    <t>c) vodni doprinos</t>
  </si>
  <si>
    <t>R570</t>
  </si>
  <si>
    <t>Izgradnja oborinske odvodnje u ulici Prgon</t>
  </si>
  <si>
    <t>Izgradnja oborinske odvodnje u ulici Kralja Zvonimira i Puntarskih mornara</t>
  </si>
  <si>
    <t>Na temelju članka 67. Zakona o komunalnom gospodarstvu ("Narodne  novine" broj 68/18 i 110/18) i članka 31. Statuta Općine Punat ("Službene  novine Primorsko - goranske županije" broj 8/18 i 10/19), Općinsko vijeće Općine Punat, na 25. sjednici održanoj 20. prosinca 2019. godine, donosi</t>
  </si>
  <si>
    <t>KLASA:021-05/19-01/09</t>
  </si>
  <si>
    <t>URBROJ:2142-02-01-19-19</t>
  </si>
  <si>
    <t>Punat, 20. prosinca 2019. godine</t>
  </si>
</sst>
</file>

<file path=xl/styles.xml><?xml version="1.0" encoding="utf-8"?>
<styleSheet xmlns="http://schemas.openxmlformats.org/spreadsheetml/2006/main">
  <numFmts count="1">
    <numFmt numFmtId="164" formatCode="0."/>
  </numFmts>
  <fonts count="36">
    <font>
      <sz val="10"/>
      <color rgb="FF000000"/>
      <name val="Times New Roman"/>
      <charset val="204"/>
    </font>
    <font>
      <b/>
      <sz val="8"/>
      <name val="Times New Roman"/>
      <family val="1"/>
      <charset val="238"/>
    </font>
    <font>
      <b/>
      <sz val="7"/>
      <name val="Times New Roman"/>
      <family val="1"/>
      <charset val="238"/>
    </font>
    <font>
      <sz val="7"/>
      <name val="Times New Roman"/>
      <family val="1"/>
      <charset val="238"/>
    </font>
    <font>
      <b/>
      <sz val="7"/>
      <color rgb="FF000000"/>
      <name val="Arial"/>
      <family val="2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sz val="7"/>
      <color rgb="FF000000"/>
      <name val="Arial"/>
      <family val="2"/>
    </font>
    <font>
      <sz val="7"/>
      <color rgb="FF000000"/>
      <name val="Times New Roman"/>
      <family val="2"/>
    </font>
    <font>
      <b/>
      <sz val="7"/>
      <color rgb="FF000000"/>
      <name val="Times New Roman"/>
      <family val="2"/>
    </font>
    <font>
      <sz val="7"/>
      <name val="Times New Roman"/>
      <family val="1"/>
    </font>
    <font>
      <u/>
      <sz val="7"/>
      <name val="Times New Roman"/>
      <family val="1"/>
    </font>
    <font>
      <b/>
      <sz val="7"/>
      <name val="Times New Roman"/>
      <family val="1"/>
    </font>
    <font>
      <b/>
      <u/>
      <sz val="7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.5"/>
      <name val="Times New Roman"/>
      <family val="1"/>
      <charset val="238"/>
    </font>
    <font>
      <sz val="7.5"/>
      <color rgb="FF000000"/>
      <name val="Times New Roman"/>
      <family val="1"/>
      <charset val="238"/>
    </font>
    <font>
      <b/>
      <sz val="7.5"/>
      <name val="Times New Roman"/>
      <family val="1"/>
      <charset val="238"/>
    </font>
    <font>
      <sz val="7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7"/>
      <color rgb="FF000000"/>
      <name val="Arial"/>
      <family val="2"/>
      <charset val="238"/>
    </font>
    <font>
      <u/>
      <sz val="7"/>
      <name val="Times New Roman"/>
      <family val="1"/>
      <charset val="204"/>
    </font>
    <font>
      <b/>
      <sz val="7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7"/>
      <name val="Times New Roman"/>
      <family val="1"/>
      <charset val="238"/>
    </font>
    <font>
      <sz val="7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7.5"/>
      <color rgb="FF000000"/>
      <name val="Times New Roman"/>
      <family val="1"/>
      <charset val="238"/>
    </font>
    <font>
      <b/>
      <sz val="7"/>
      <color rgb="FF000000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u/>
      <sz val="7"/>
      <name val="Times New Roman"/>
      <family val="1"/>
      <charset val="238"/>
    </font>
    <font>
      <b/>
      <sz val="10"/>
      <name val="Times New Roman"/>
      <family val="1"/>
      <charset val="238"/>
    </font>
    <font>
      <sz val="7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rgb="FFD9D9D9"/>
      </patternFill>
    </fill>
    <fill>
      <patternFill patternType="solid">
        <fgColor rgb="FFBEBEBE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30" fillId="0" borderId="0"/>
  </cellStyleXfs>
  <cellXfs count="21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horizontal="left" vertical="top" shrinkToFit="1"/>
    </xf>
    <xf numFmtId="0" fontId="0" fillId="2" borderId="0" xfId="0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top" wrapText="1"/>
    </xf>
    <xf numFmtId="4" fontId="4" fillId="2" borderId="0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wrapText="1"/>
    </xf>
    <xf numFmtId="4" fontId="4" fillId="3" borderId="1" xfId="0" applyNumberFormat="1" applyFont="1" applyFill="1" applyBorder="1" applyAlignment="1">
      <alignment horizontal="right" vertical="top" shrinkToFit="1"/>
    </xf>
    <xf numFmtId="0" fontId="6" fillId="0" borderId="2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wrapText="1"/>
    </xf>
    <xf numFmtId="0" fontId="6" fillId="0" borderId="2" xfId="0" applyFont="1" applyFill="1" applyBorder="1" applyAlignment="1">
      <alignment horizontal="left" vertical="top" wrapText="1" indent="4"/>
    </xf>
    <xf numFmtId="0" fontId="6" fillId="0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0" fontId="0" fillId="3" borderId="0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0" fillId="2" borderId="0" xfId="0" applyFill="1" applyBorder="1" applyAlignment="1">
      <alignment horizontal="left" wrapText="1"/>
    </xf>
    <xf numFmtId="4" fontId="8" fillId="0" borderId="8" xfId="0" applyNumberFormat="1" applyFont="1" applyFill="1" applyBorder="1" applyAlignment="1">
      <alignment horizontal="right" vertical="top" shrinkToFit="1"/>
    </xf>
    <xf numFmtId="4" fontId="8" fillId="0" borderId="6" xfId="0" applyNumberFormat="1" applyFont="1" applyFill="1" applyBorder="1" applyAlignment="1">
      <alignment horizontal="right" vertical="top" shrinkToFit="1"/>
    </xf>
    <xf numFmtId="0" fontId="2" fillId="4" borderId="7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wrapText="1"/>
    </xf>
    <xf numFmtId="4" fontId="9" fillId="4" borderId="4" xfId="0" applyNumberFormat="1" applyFont="1" applyFill="1" applyBorder="1" applyAlignment="1">
      <alignment horizontal="right" vertical="top" shrinkToFit="1"/>
    </xf>
    <xf numFmtId="0" fontId="3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6" fillId="0" borderId="3" xfId="0" applyFont="1" applyFill="1" applyBorder="1" applyAlignment="1">
      <alignment horizontal="left" vertical="top" wrapText="1" indent="4"/>
    </xf>
    <xf numFmtId="0" fontId="6" fillId="0" borderId="2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top" wrapText="1" indent="4"/>
    </xf>
    <xf numFmtId="0" fontId="6" fillId="0" borderId="0" xfId="0" applyFont="1" applyFill="1" applyBorder="1" applyAlignment="1">
      <alignment horizontal="left" vertical="top" wrapText="1"/>
    </xf>
    <xf numFmtId="4" fontId="7" fillId="0" borderId="0" xfId="0" applyNumberFormat="1" applyFont="1" applyFill="1" applyBorder="1" applyAlignment="1">
      <alignment horizontal="right" vertical="top" shrinkToFit="1"/>
    </xf>
    <xf numFmtId="0" fontId="0" fillId="0" borderId="1" xfId="0" applyFill="1" applyBorder="1" applyAlignment="1">
      <alignment horizontal="left" wrapText="1"/>
    </xf>
    <xf numFmtId="0" fontId="0" fillId="3" borderId="0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5" fillId="2" borderId="0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4" fontId="4" fillId="0" borderId="0" xfId="0" applyNumberFormat="1" applyFont="1" applyFill="1" applyBorder="1" applyAlignment="1">
      <alignment horizontal="right" vertical="top" shrinkToFit="1"/>
    </xf>
    <xf numFmtId="0" fontId="19" fillId="3" borderId="0" xfId="0" applyFont="1" applyFill="1" applyBorder="1" applyAlignment="1">
      <alignment horizontal="left" vertical="top" wrapText="1"/>
    </xf>
    <xf numFmtId="0" fontId="20" fillId="3" borderId="0" xfId="0" applyFont="1" applyFill="1" applyBorder="1" applyAlignment="1">
      <alignment horizontal="left" wrapText="1"/>
    </xf>
    <xf numFmtId="4" fontId="21" fillId="3" borderId="0" xfId="0" applyNumberFormat="1" applyFont="1" applyFill="1" applyBorder="1" applyAlignment="1">
      <alignment horizontal="right" vertical="top" shrinkToFit="1"/>
    </xf>
    <xf numFmtId="0" fontId="14" fillId="3" borderId="0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 indent="4"/>
    </xf>
    <xf numFmtId="4" fontId="7" fillId="3" borderId="0" xfId="0" applyNumberFormat="1" applyFont="1" applyFill="1" applyBorder="1" applyAlignment="1">
      <alignment horizontal="right" vertical="top" shrinkToFit="1"/>
    </xf>
    <xf numFmtId="0" fontId="19" fillId="0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wrapText="1"/>
    </xf>
    <xf numFmtId="4" fontId="21" fillId="0" borderId="0" xfId="0" applyNumberFormat="1" applyFont="1" applyFill="1" applyBorder="1" applyAlignment="1">
      <alignment horizontal="right" vertical="top" shrinkToFit="1"/>
    </xf>
    <xf numFmtId="4" fontId="1" fillId="0" borderId="0" xfId="0" applyNumberFormat="1" applyFont="1" applyFill="1" applyBorder="1" applyAlignment="1">
      <alignment horizontal="right" vertical="top" wrapText="1"/>
    </xf>
    <xf numFmtId="4" fontId="17" fillId="0" borderId="0" xfId="0" applyNumberFormat="1" applyFont="1" applyFill="1" applyBorder="1" applyAlignment="1">
      <alignment horizontal="left" vertical="top" wrapText="1"/>
    </xf>
    <xf numFmtId="4" fontId="16" fillId="0" borderId="0" xfId="0" applyNumberFormat="1" applyFont="1" applyFill="1" applyBorder="1" applyAlignment="1">
      <alignment horizontal="left" vertical="top" wrapText="1"/>
    </xf>
    <xf numFmtId="4" fontId="3" fillId="0" borderId="0" xfId="0" applyNumberFormat="1" applyFont="1" applyFill="1" applyBorder="1" applyAlignment="1">
      <alignment horizontal="left" vertical="top" wrapText="1"/>
    </xf>
    <xf numFmtId="4" fontId="0" fillId="0" borderId="3" xfId="0" applyNumberFormat="1" applyFill="1" applyBorder="1" applyAlignment="1">
      <alignment horizontal="left" wrapText="1"/>
    </xf>
    <xf numFmtId="4" fontId="0" fillId="0" borderId="0" xfId="0" applyNumberFormat="1" applyFill="1" applyBorder="1" applyAlignment="1">
      <alignment horizontal="left" wrapText="1"/>
    </xf>
    <xf numFmtId="4" fontId="0" fillId="0" borderId="0" xfId="0" applyNumberFormat="1" applyFill="1" applyBorder="1" applyAlignment="1">
      <alignment horizontal="left" vertical="center" wrapText="1"/>
    </xf>
    <xf numFmtId="4" fontId="0" fillId="2" borderId="0" xfId="0" applyNumberFormat="1" applyFill="1" applyBorder="1" applyAlignment="1">
      <alignment horizontal="left" wrapText="1"/>
    </xf>
    <xf numFmtId="4" fontId="0" fillId="0" borderId="10" xfId="0" applyNumberFormat="1" applyFill="1" applyBorder="1" applyAlignment="1">
      <alignment horizontal="left" wrapText="1"/>
    </xf>
    <xf numFmtId="4" fontId="0" fillId="0" borderId="0" xfId="0" applyNumberFormat="1" applyFill="1" applyBorder="1" applyAlignment="1">
      <alignment horizontal="left" vertical="top"/>
    </xf>
    <xf numFmtId="0" fontId="10" fillId="0" borderId="9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left" vertical="top" wrapText="1"/>
    </xf>
    <xf numFmtId="0" fontId="10" fillId="0" borderId="11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25" fillId="0" borderId="2" xfId="0" applyFont="1" applyFill="1" applyBorder="1" applyAlignment="1">
      <alignment horizontal="left" vertical="top" wrapText="1"/>
    </xf>
    <xf numFmtId="0" fontId="20" fillId="0" borderId="2" xfId="0" applyFont="1" applyFill="1" applyBorder="1" applyAlignment="1">
      <alignment horizontal="left" wrapText="1"/>
    </xf>
    <xf numFmtId="4" fontId="26" fillId="0" borderId="2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center" vertical="top"/>
    </xf>
    <xf numFmtId="0" fontId="15" fillId="3" borderId="1" xfId="0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horizontal="left" wrapText="1"/>
    </xf>
    <xf numFmtId="0" fontId="23" fillId="3" borderId="0" xfId="0" applyFont="1" applyFill="1" applyBorder="1" applyAlignment="1">
      <alignment horizontal="left" vertical="top" wrapText="1"/>
    </xf>
    <xf numFmtId="0" fontId="27" fillId="3" borderId="0" xfId="0" applyFont="1" applyFill="1" applyBorder="1" applyAlignment="1">
      <alignment horizontal="left" wrapText="1"/>
    </xf>
    <xf numFmtId="4" fontId="24" fillId="3" borderId="0" xfId="0" applyNumberFormat="1" applyFont="1" applyFill="1" applyBorder="1" applyAlignment="1">
      <alignment horizontal="right" vertical="top" shrinkToFit="1"/>
    </xf>
    <xf numFmtId="4" fontId="27" fillId="0" borderId="0" xfId="0" applyNumberFormat="1" applyFont="1" applyFill="1" applyBorder="1" applyAlignment="1">
      <alignment horizontal="left" wrapText="1"/>
    </xf>
    <xf numFmtId="4" fontId="16" fillId="0" borderId="19" xfId="0" applyNumberFormat="1" applyFont="1" applyFill="1" applyBorder="1" applyAlignment="1">
      <alignment horizontal="right" vertical="top" wrapText="1"/>
    </xf>
    <xf numFmtId="4" fontId="17" fillId="5" borderId="23" xfId="0" applyNumberFormat="1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horizontal="left" vertical="top" wrapText="1" indent="1"/>
    </xf>
    <xf numFmtId="0" fontId="14" fillId="0" borderId="14" xfId="0" applyFont="1" applyFill="1" applyBorder="1" applyAlignment="1">
      <alignment horizontal="left" vertical="top" wrapText="1" indent="2"/>
    </xf>
    <xf numFmtId="0" fontId="21" fillId="0" borderId="14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24" xfId="0" applyFont="1" applyFill="1" applyBorder="1" applyAlignment="1">
      <alignment horizontal="center" vertical="top" wrapText="1"/>
    </xf>
    <xf numFmtId="0" fontId="6" fillId="0" borderId="26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left" vertical="top" wrapText="1"/>
    </xf>
    <xf numFmtId="4" fontId="29" fillId="0" borderId="8" xfId="0" applyNumberFormat="1" applyFont="1" applyFill="1" applyBorder="1" applyAlignment="1">
      <alignment horizontal="right" vertical="top" shrinkToFit="1"/>
    </xf>
    <xf numFmtId="0" fontId="3" fillId="0" borderId="0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14" fillId="3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31" fillId="0" borderId="3" xfId="0" applyFont="1" applyFill="1" applyBorder="1" applyAlignment="1">
      <alignment horizontal="left" wrapText="1"/>
    </xf>
    <xf numFmtId="4" fontId="31" fillId="0" borderId="3" xfId="0" applyNumberFormat="1" applyFont="1" applyFill="1" applyBorder="1" applyAlignment="1">
      <alignment horizontal="left" wrapText="1"/>
    </xf>
    <xf numFmtId="0" fontId="32" fillId="0" borderId="3" xfId="0" applyFont="1" applyFill="1" applyBorder="1" applyAlignment="1">
      <alignment horizontal="left" wrapText="1"/>
    </xf>
    <xf numFmtId="4" fontId="32" fillId="0" borderId="3" xfId="0" applyNumberFormat="1" applyFont="1" applyFill="1" applyBorder="1" applyAlignment="1">
      <alignment horizontal="left" wrapText="1"/>
    </xf>
    <xf numFmtId="4" fontId="14" fillId="0" borderId="4" xfId="0" applyNumberFormat="1" applyFont="1" applyFill="1" applyBorder="1" applyAlignment="1">
      <alignment horizontal="right" vertical="top" shrinkToFit="1"/>
    </xf>
    <xf numFmtId="0" fontId="14" fillId="0" borderId="0" xfId="0" applyFont="1" applyFill="1" applyBorder="1" applyAlignment="1">
      <alignment horizontal="left" vertical="top" wrapText="1" indent="2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0" xfId="0" applyAlignment="1">
      <alignment horizontal="left" vertical="top"/>
    </xf>
    <xf numFmtId="0" fontId="6" fillId="0" borderId="3" xfId="0" applyFont="1" applyBorder="1" applyAlignment="1">
      <alignment horizontal="left" vertical="top" wrapText="1" indent="4"/>
    </xf>
    <xf numFmtId="4" fontId="6" fillId="0" borderId="12" xfId="0" applyNumberFormat="1" applyFont="1" applyBorder="1" applyAlignment="1">
      <alignment horizontal="right" vertical="top" shrinkToFi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5" fillId="2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4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6" fillId="0" borderId="24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wrapText="1"/>
    </xf>
    <xf numFmtId="4" fontId="0" fillId="0" borderId="3" xfId="0" applyNumberFormat="1" applyBorder="1" applyAlignment="1">
      <alignment horizontal="left" wrapText="1"/>
    </xf>
    <xf numFmtId="0" fontId="6" fillId="0" borderId="26" xfId="0" applyFont="1" applyBorder="1" applyAlignment="1">
      <alignment horizontal="center" vertical="top" wrapText="1"/>
    </xf>
    <xf numFmtId="4" fontId="6" fillId="0" borderId="12" xfId="0" applyNumberFormat="1" applyFont="1" applyFill="1" applyBorder="1" applyAlignment="1">
      <alignment horizontal="right" vertical="top" shrinkToFit="1"/>
    </xf>
    <xf numFmtId="4" fontId="6" fillId="0" borderId="4" xfId="0" applyNumberFormat="1" applyFont="1" applyFill="1" applyBorder="1" applyAlignment="1">
      <alignment horizontal="right" vertical="top" shrinkToFit="1"/>
    </xf>
    <xf numFmtId="4" fontId="6" fillId="0" borderId="2" xfId="0" applyNumberFormat="1" applyFont="1" applyFill="1" applyBorder="1" applyAlignment="1">
      <alignment horizontal="right" vertical="top" shrinkToFit="1"/>
    </xf>
    <xf numFmtId="4" fontId="6" fillId="0" borderId="0" xfId="0" applyNumberFormat="1" applyFont="1" applyFill="1" applyBorder="1" applyAlignment="1">
      <alignment horizontal="right" vertical="top" shrinkToFit="1"/>
    </xf>
    <xf numFmtId="0" fontId="6" fillId="0" borderId="13" xfId="0" applyFont="1" applyFill="1" applyBorder="1" applyAlignment="1">
      <alignment horizontal="left" vertical="top" wrapText="1" indent="4"/>
    </xf>
    <xf numFmtId="0" fontId="5" fillId="0" borderId="13" xfId="0" applyFont="1" applyFill="1" applyBorder="1" applyAlignment="1">
      <alignment horizontal="center" vertical="top" wrapText="1"/>
    </xf>
    <xf numFmtId="4" fontId="5" fillId="0" borderId="13" xfId="0" applyNumberFormat="1" applyFont="1" applyFill="1" applyBorder="1" applyAlignment="1">
      <alignment horizontal="right" vertical="top" shrinkToFit="1"/>
    </xf>
    <xf numFmtId="0" fontId="32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top" shrinkToFit="1"/>
    </xf>
    <xf numFmtId="0" fontId="32" fillId="3" borderId="0" xfId="0" applyFont="1" applyFill="1" applyBorder="1" applyAlignment="1">
      <alignment horizontal="left" wrapText="1"/>
    </xf>
    <xf numFmtId="4" fontId="6" fillId="3" borderId="0" xfId="0" applyNumberFormat="1" applyFont="1" applyFill="1" applyBorder="1" applyAlignment="1">
      <alignment horizontal="right" vertical="top" shrinkToFit="1"/>
    </xf>
    <xf numFmtId="0" fontId="32" fillId="0" borderId="0" xfId="0" applyFont="1" applyFill="1" applyBorder="1" applyAlignment="1">
      <alignment horizontal="left" wrapText="1"/>
    </xf>
    <xf numFmtId="4" fontId="32" fillId="0" borderId="0" xfId="0" applyNumberFormat="1" applyFont="1" applyFill="1" applyBorder="1" applyAlignment="1">
      <alignment horizontal="left" wrapText="1"/>
    </xf>
    <xf numFmtId="0" fontId="32" fillId="0" borderId="0" xfId="0" applyFont="1" applyFill="1" applyBorder="1" applyAlignment="1">
      <alignment horizontal="left" vertical="center" wrapText="1"/>
    </xf>
    <xf numFmtId="4" fontId="5" fillId="0" borderId="0" xfId="0" applyNumberFormat="1" applyFont="1" applyFill="1" applyBorder="1" applyAlignment="1">
      <alignment horizontal="right" vertical="top" shrinkToFit="1"/>
    </xf>
    <xf numFmtId="0" fontId="32" fillId="0" borderId="0" xfId="0" applyFont="1" applyFill="1" applyBorder="1" applyAlignment="1">
      <alignment horizontal="left" vertical="top" wrapText="1"/>
    </xf>
    <xf numFmtId="0" fontId="32" fillId="2" borderId="0" xfId="0" applyFont="1" applyFill="1" applyBorder="1" applyAlignment="1">
      <alignment horizontal="left" vertical="center" wrapText="1"/>
    </xf>
    <xf numFmtId="4" fontId="5" fillId="2" borderId="0" xfId="0" applyNumberFormat="1" applyFont="1" applyFill="1" applyBorder="1" applyAlignment="1">
      <alignment horizontal="right" vertical="top" shrinkToFit="1"/>
    </xf>
    <xf numFmtId="0" fontId="6" fillId="0" borderId="14" xfId="0" applyFont="1" applyFill="1" applyBorder="1" applyAlignment="1">
      <alignment horizontal="center" vertical="top" wrapText="1"/>
    </xf>
    <xf numFmtId="0" fontId="6" fillId="0" borderId="14" xfId="0" applyFont="1" applyFill="1" applyBorder="1" applyAlignment="1">
      <alignment horizontal="left" vertical="top" wrapText="1" indent="2"/>
    </xf>
    <xf numFmtId="0" fontId="32" fillId="3" borderId="1" xfId="0" applyFont="1" applyFill="1" applyBorder="1" applyAlignment="1">
      <alignment horizontal="left" wrapText="1"/>
    </xf>
    <xf numFmtId="4" fontId="5" fillId="3" borderId="1" xfId="0" applyNumberFormat="1" applyFont="1" applyFill="1" applyBorder="1" applyAlignment="1">
      <alignment horizontal="right" vertical="top" shrinkToFit="1"/>
    </xf>
    <xf numFmtId="4" fontId="6" fillId="0" borderId="25" xfId="0" applyNumberFormat="1" applyFont="1" applyFill="1" applyBorder="1" applyAlignment="1">
      <alignment horizontal="right" vertical="top" shrinkToFit="1"/>
    </xf>
    <xf numFmtId="0" fontId="32" fillId="0" borderId="1" xfId="0" applyFont="1" applyFill="1" applyBorder="1" applyAlignment="1">
      <alignment horizontal="left" vertical="center" wrapText="1"/>
    </xf>
    <xf numFmtId="4" fontId="32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34" fillId="3" borderId="0" xfId="0" applyFont="1" applyFill="1" applyBorder="1" applyAlignment="1">
      <alignment horizontal="left" wrapText="1"/>
    </xf>
    <xf numFmtId="4" fontId="5" fillId="3" borderId="0" xfId="0" applyNumberFormat="1" applyFont="1" applyFill="1" applyBorder="1" applyAlignment="1">
      <alignment horizontal="right" vertical="top" shrinkToFit="1"/>
    </xf>
    <xf numFmtId="0" fontId="5" fillId="3" borderId="0" xfId="0" applyFont="1" applyFill="1" applyBorder="1" applyAlignment="1">
      <alignment horizontal="left" vertical="top" wrapText="1"/>
    </xf>
    <xf numFmtId="4" fontId="6" fillId="0" borderId="0" xfId="0" applyNumberFormat="1" applyFont="1" applyAlignment="1">
      <alignment horizontal="right" vertical="top" shrinkToFit="1"/>
    </xf>
    <xf numFmtId="0" fontId="6" fillId="0" borderId="0" xfId="0" applyFont="1" applyBorder="1" applyAlignment="1">
      <alignment horizontal="left" vertical="top" wrapText="1" indent="4"/>
    </xf>
    <xf numFmtId="4" fontId="6" fillId="0" borderId="0" xfId="0" applyNumberFormat="1" applyFont="1" applyBorder="1" applyAlignment="1">
      <alignment horizontal="right" vertical="top" shrinkToFit="1"/>
    </xf>
    <xf numFmtId="4" fontId="32" fillId="0" borderId="0" xfId="0" applyNumberFormat="1" applyFont="1" applyFill="1" applyBorder="1" applyAlignment="1">
      <alignment horizontal="left" vertical="center" wrapText="1"/>
    </xf>
    <xf numFmtId="4" fontId="32" fillId="2" borderId="0" xfId="0" applyNumberFormat="1" applyFont="1" applyFill="1" applyBorder="1" applyAlignment="1">
      <alignment horizontal="left" wrapText="1"/>
    </xf>
    <xf numFmtId="4" fontId="6" fillId="0" borderId="3" xfId="0" applyNumberFormat="1" applyFont="1" applyFill="1" applyBorder="1" applyAlignment="1">
      <alignment horizontal="right" vertical="top" shrinkToFit="1"/>
    </xf>
    <xf numFmtId="0" fontId="34" fillId="0" borderId="0" xfId="0" applyFont="1" applyFill="1" applyBorder="1" applyAlignment="1">
      <alignment horizontal="left" wrapText="1"/>
    </xf>
    <xf numFmtId="0" fontId="32" fillId="0" borderId="3" xfId="0" applyFont="1" applyBorder="1" applyAlignment="1">
      <alignment horizontal="left" wrapText="1"/>
    </xf>
    <xf numFmtId="4" fontId="6" fillId="0" borderId="3" xfId="0" applyNumberFormat="1" applyFont="1" applyBorder="1" applyAlignment="1">
      <alignment horizontal="right" vertical="top" shrinkToFit="1"/>
    </xf>
    <xf numFmtId="4" fontId="6" fillId="0" borderId="12" xfId="0" applyNumberFormat="1" applyFont="1" applyFill="1" applyBorder="1" applyAlignment="1">
      <alignment horizontal="center" vertical="top" wrapText="1" shrinkToFit="1"/>
    </xf>
    <xf numFmtId="4" fontId="32" fillId="0" borderId="3" xfId="0" applyNumberFormat="1" applyFont="1" applyBorder="1" applyAlignment="1">
      <alignment horizontal="left" wrapText="1"/>
    </xf>
    <xf numFmtId="0" fontId="6" fillId="0" borderId="3" xfId="0" applyFont="1" applyBorder="1" applyAlignment="1">
      <alignment horizontal="center" vertical="top" wrapText="1"/>
    </xf>
    <xf numFmtId="0" fontId="14" fillId="0" borderId="3" xfId="0" applyFont="1" applyFill="1" applyBorder="1" applyAlignment="1">
      <alignment horizontal="left" vertical="top" wrapText="1" indent="4"/>
    </xf>
    <xf numFmtId="4" fontId="35" fillId="0" borderId="5" xfId="0" applyNumberFormat="1" applyFont="1" applyFill="1" applyBorder="1" applyAlignment="1">
      <alignment horizontal="right" vertical="top" shrinkToFit="1"/>
    </xf>
    <xf numFmtId="4" fontId="35" fillId="0" borderId="8" xfId="0" applyNumberFormat="1" applyFont="1" applyFill="1" applyBorder="1" applyAlignment="1">
      <alignment horizontal="right" vertical="top" shrinkToFi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6" fillId="0" borderId="20" xfId="0" applyFont="1" applyFill="1" applyBorder="1" applyAlignment="1">
      <alignment horizontal="left" vertical="top" wrapText="1"/>
    </xf>
    <xf numFmtId="0" fontId="16" fillId="0" borderId="14" xfId="0" applyFont="1" applyFill="1" applyBorder="1" applyAlignment="1">
      <alignment horizontal="left" vertical="top" wrapText="1"/>
    </xf>
    <xf numFmtId="2" fontId="14" fillId="3" borderId="0" xfId="0" applyNumberFormat="1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0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22" fillId="2" borderId="0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 indent="6"/>
    </xf>
    <xf numFmtId="0" fontId="6" fillId="0" borderId="0" xfId="0" applyFont="1" applyFill="1" applyBorder="1" applyAlignment="1">
      <alignment horizontal="left" vertical="top" wrapText="1" indent="6"/>
    </xf>
    <xf numFmtId="0" fontId="5" fillId="2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6" fillId="0" borderId="18" xfId="0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0" fontId="33" fillId="2" borderId="0" xfId="0" applyFont="1" applyFill="1" applyBorder="1" applyAlignment="1">
      <alignment horizontal="left" vertical="top" wrapText="1"/>
    </xf>
    <xf numFmtId="0" fontId="32" fillId="2" borderId="0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horizontal="left" vertical="top" wrapText="1"/>
    </xf>
    <xf numFmtId="0" fontId="32" fillId="0" borderId="0" xfId="0" applyFont="1" applyFill="1" applyBorder="1" applyAlignment="1">
      <alignment horizontal="left" wrapText="1"/>
    </xf>
    <xf numFmtId="0" fontId="32" fillId="0" borderId="0" xfId="0" applyFont="1" applyFill="1" applyBorder="1" applyAlignment="1">
      <alignment horizontal="left" vertical="top" wrapText="1"/>
    </xf>
    <xf numFmtId="0" fontId="28" fillId="5" borderId="21" xfId="0" applyFont="1" applyFill="1" applyBorder="1" applyAlignment="1">
      <alignment horizontal="left" vertical="top"/>
    </xf>
    <xf numFmtId="0" fontId="28" fillId="5" borderId="22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 wrapText="1"/>
    </xf>
    <xf numFmtId="0" fontId="19" fillId="3" borderId="0" xfId="0" applyFont="1" applyFill="1" applyBorder="1" applyAlignment="1">
      <alignment horizontal="left" vertical="top" wrapText="1"/>
    </xf>
    <xf numFmtId="0" fontId="32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center" vertical="top" wrapText="1"/>
    </xf>
    <xf numFmtId="0" fontId="23" fillId="0" borderId="15" xfId="0" applyFont="1" applyFill="1" applyBorder="1" applyAlignment="1">
      <alignment horizontal="center" vertical="top" wrapText="1"/>
    </xf>
    <xf numFmtId="0" fontId="23" fillId="0" borderId="16" xfId="0" applyFont="1" applyFill="1" applyBorder="1" applyAlignment="1">
      <alignment horizontal="center" vertical="top" wrapText="1"/>
    </xf>
    <xf numFmtId="0" fontId="23" fillId="0" borderId="17" xfId="0" applyFont="1" applyFill="1" applyBorder="1" applyAlignment="1">
      <alignment horizontal="center" vertical="top" wrapText="1"/>
    </xf>
    <xf numFmtId="0" fontId="10" fillId="0" borderId="1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0"/>
  <sheetViews>
    <sheetView tabSelected="1" zoomScaleNormal="100" workbookViewId="0">
      <selection activeCell="B320" sqref="B320"/>
    </sheetView>
  </sheetViews>
  <sheetFormatPr defaultRowHeight="12.75"/>
  <cols>
    <col min="1" max="1" width="7.83203125" customWidth="1"/>
    <col min="2" max="2" width="31.33203125" customWidth="1"/>
    <col min="3" max="3" width="11.1640625" customWidth="1"/>
    <col min="4" max="4" width="23" customWidth="1"/>
    <col min="5" max="5" width="20.1640625" customWidth="1"/>
    <col min="6" max="6" width="16.6640625" style="62" customWidth="1"/>
    <col min="7" max="8" width="11.6640625" bestFit="1" customWidth="1"/>
    <col min="10" max="10" width="10.1640625" bestFit="1" customWidth="1"/>
  </cols>
  <sheetData>
    <row r="1" spans="1:6" ht="17.100000000000001" customHeight="1">
      <c r="A1" s="1"/>
      <c r="B1" s="1"/>
      <c r="C1" s="1"/>
      <c r="D1" s="1"/>
      <c r="E1" s="1"/>
      <c r="F1" s="53"/>
    </row>
    <row r="2" spans="1:6" ht="20.25" customHeight="1">
      <c r="A2" s="176" t="s">
        <v>208</v>
      </c>
      <c r="B2" s="205"/>
      <c r="C2" s="205"/>
      <c r="D2" s="205"/>
      <c r="E2" s="205"/>
      <c r="F2" s="205"/>
    </row>
    <row r="3" spans="1:6" ht="9.75" customHeight="1">
      <c r="A3" s="39"/>
      <c r="B3" s="40"/>
      <c r="C3" s="40"/>
      <c r="D3" s="40"/>
      <c r="E3" s="40"/>
      <c r="F3" s="54"/>
    </row>
    <row r="4" spans="1:6" ht="29.25" customHeight="1">
      <c r="A4" s="203" t="s">
        <v>155</v>
      </c>
      <c r="B4" s="206"/>
      <c r="C4" s="206"/>
      <c r="D4" s="206"/>
      <c r="E4" s="206"/>
      <c r="F4" s="206"/>
    </row>
    <row r="5" spans="1:6" ht="17.45" customHeight="1">
      <c r="A5" s="203" t="s">
        <v>48</v>
      </c>
      <c r="B5" s="203"/>
      <c r="C5" s="203"/>
      <c r="D5" s="203"/>
      <c r="E5" s="203"/>
      <c r="F5" s="203"/>
    </row>
    <row r="6" spans="1:6" ht="10.5" customHeight="1">
      <c r="A6" s="176" t="s">
        <v>45</v>
      </c>
      <c r="B6" s="176"/>
      <c r="C6" s="176"/>
      <c r="D6" s="176"/>
      <c r="E6" s="176"/>
      <c r="F6" s="176"/>
    </row>
    <row r="7" spans="1:6" ht="11.25" customHeight="1">
      <c r="A7" s="176" t="s">
        <v>49</v>
      </c>
      <c r="B7" s="176"/>
      <c r="C7" s="176"/>
      <c r="D7" s="176"/>
      <c r="E7" s="176"/>
      <c r="F7" s="176"/>
    </row>
    <row r="8" spans="1:6" ht="9.75" customHeight="1">
      <c r="A8" s="176" t="s">
        <v>50</v>
      </c>
      <c r="B8" s="176"/>
      <c r="C8" s="176"/>
      <c r="D8" s="176"/>
      <c r="E8" s="176"/>
      <c r="F8" s="176"/>
    </row>
    <row r="9" spans="1:6" ht="9.75" customHeight="1">
      <c r="A9" s="176" t="s">
        <v>51</v>
      </c>
      <c r="B9" s="176"/>
      <c r="C9" s="176"/>
      <c r="D9" s="176"/>
      <c r="E9" s="176"/>
      <c r="F9" s="176"/>
    </row>
    <row r="10" spans="1:6" ht="9.75" customHeight="1">
      <c r="A10" s="176" t="s">
        <v>52</v>
      </c>
      <c r="B10" s="176"/>
      <c r="C10" s="176"/>
      <c r="D10" s="176"/>
      <c r="E10" s="176"/>
      <c r="F10" s="176"/>
    </row>
    <row r="11" spans="1:6" ht="14.1" customHeight="1">
      <c r="A11" s="176" t="s">
        <v>53</v>
      </c>
      <c r="B11" s="176"/>
      <c r="C11" s="176"/>
      <c r="D11" s="176"/>
      <c r="E11" s="176"/>
      <c r="F11" s="176"/>
    </row>
    <row r="12" spans="1:6" ht="14.1" customHeight="1">
      <c r="A12" s="39"/>
      <c r="B12" s="39"/>
      <c r="C12" s="39"/>
      <c r="D12" s="39"/>
      <c r="E12" s="39"/>
      <c r="F12" s="55"/>
    </row>
    <row r="13" spans="1:6" ht="9" customHeight="1">
      <c r="A13" s="176" t="s">
        <v>54</v>
      </c>
      <c r="B13" s="176"/>
      <c r="C13" s="176"/>
      <c r="D13" s="176"/>
      <c r="E13" s="176"/>
      <c r="F13" s="176"/>
    </row>
    <row r="14" spans="1:6" ht="9.6" customHeight="1">
      <c r="A14" s="176" t="s">
        <v>55</v>
      </c>
      <c r="B14" s="176"/>
      <c r="C14" s="176"/>
      <c r="D14" s="176"/>
      <c r="E14" s="176"/>
      <c r="F14" s="176"/>
    </row>
    <row r="15" spans="1:6" ht="9.6" customHeight="1">
      <c r="A15" s="176" t="s">
        <v>56</v>
      </c>
      <c r="B15" s="176"/>
      <c r="C15" s="176"/>
      <c r="D15" s="176"/>
      <c r="E15" s="176"/>
      <c r="F15" s="176"/>
    </row>
    <row r="16" spans="1:6" ht="9.75" customHeight="1">
      <c r="A16" s="176" t="s">
        <v>57</v>
      </c>
      <c r="B16" s="176"/>
      <c r="C16" s="176"/>
      <c r="D16" s="176"/>
      <c r="E16" s="176"/>
      <c r="F16" s="176"/>
    </row>
    <row r="17" spans="1:8" ht="9.75" customHeight="1">
      <c r="A17" s="176" t="s">
        <v>58</v>
      </c>
      <c r="B17" s="176"/>
      <c r="C17" s="176"/>
      <c r="D17" s="176"/>
      <c r="E17" s="176"/>
      <c r="F17" s="176"/>
    </row>
    <row r="18" spans="1:8" ht="9.75" customHeight="1">
      <c r="A18" s="176" t="s">
        <v>59</v>
      </c>
      <c r="B18" s="176"/>
      <c r="C18" s="176"/>
      <c r="D18" s="176"/>
      <c r="E18" s="176"/>
      <c r="F18" s="176"/>
    </row>
    <row r="19" spans="1:8" ht="9.75" customHeight="1">
      <c r="A19" s="176" t="s">
        <v>60</v>
      </c>
      <c r="B19" s="176"/>
      <c r="C19" s="176"/>
      <c r="D19" s="176"/>
      <c r="E19" s="176"/>
      <c r="F19" s="176"/>
    </row>
    <row r="20" spans="1:8" ht="9.75" customHeight="1">
      <c r="A20" s="176" t="s">
        <v>61</v>
      </c>
      <c r="B20" s="176"/>
      <c r="C20" s="176"/>
      <c r="D20" s="176"/>
      <c r="E20" s="176"/>
      <c r="F20" s="176"/>
    </row>
    <row r="21" spans="1:8" ht="9.75" customHeight="1">
      <c r="A21" s="176" t="s">
        <v>62</v>
      </c>
      <c r="B21" s="176"/>
      <c r="C21" s="176"/>
      <c r="D21" s="176"/>
      <c r="E21" s="176"/>
      <c r="F21" s="176"/>
    </row>
    <row r="22" spans="1:8" ht="12" customHeight="1">
      <c r="A22" s="176" t="s">
        <v>63</v>
      </c>
      <c r="B22" s="176"/>
      <c r="C22" s="176"/>
      <c r="D22" s="176"/>
      <c r="E22" s="176"/>
      <c r="F22" s="176"/>
    </row>
    <row r="23" spans="1:8" ht="11.25" customHeight="1">
      <c r="A23" s="176" t="s">
        <v>156</v>
      </c>
      <c r="B23" s="176"/>
      <c r="C23" s="176"/>
      <c r="D23" s="176"/>
      <c r="E23" s="176"/>
      <c r="F23" s="176"/>
    </row>
    <row r="24" spans="1:8" ht="15.6" customHeight="1">
      <c r="A24" s="90"/>
      <c r="B24" s="90"/>
      <c r="C24" s="90"/>
      <c r="D24" s="90"/>
      <c r="E24" s="90"/>
      <c r="F24" s="56"/>
    </row>
    <row r="25" spans="1:8" ht="15" customHeight="1">
      <c r="A25" s="214" t="s">
        <v>0</v>
      </c>
      <c r="B25" s="214"/>
      <c r="C25" s="214"/>
      <c r="D25" s="214"/>
      <c r="E25" s="214"/>
      <c r="F25" s="214"/>
    </row>
    <row r="26" spans="1:8" ht="19.7" customHeight="1">
      <c r="A26" s="215" t="s">
        <v>1</v>
      </c>
      <c r="B26" s="215"/>
      <c r="C26" s="215"/>
      <c r="D26" s="215"/>
      <c r="E26" s="215"/>
      <c r="F26" s="215"/>
    </row>
    <row r="27" spans="1:8" ht="16.5" customHeight="1">
      <c r="A27" s="2">
        <v>1</v>
      </c>
      <c r="B27" s="191" t="s">
        <v>2</v>
      </c>
      <c r="C27" s="191"/>
      <c r="D27" s="191"/>
      <c r="E27" s="191"/>
      <c r="F27" s="191"/>
    </row>
    <row r="28" spans="1:8" ht="9.75" customHeight="1">
      <c r="A28" s="3"/>
      <c r="B28" s="3"/>
      <c r="C28" s="3"/>
      <c r="D28" s="3"/>
      <c r="E28" s="4" t="s">
        <v>3</v>
      </c>
      <c r="F28" s="5">
        <f>SUM(F30,F36,F38,F42,F40,F44,F46,F48,F50,F52)</f>
        <v>650000</v>
      </c>
    </row>
    <row r="29" spans="1:8" ht="14.25" customHeight="1">
      <c r="A29" s="81" t="s">
        <v>146</v>
      </c>
      <c r="B29" s="81" t="s">
        <v>147</v>
      </c>
      <c r="C29" s="79" t="s">
        <v>4</v>
      </c>
      <c r="D29" s="80" t="s">
        <v>47</v>
      </c>
      <c r="E29" s="186" t="s">
        <v>5</v>
      </c>
      <c r="F29" s="186"/>
    </row>
    <row r="30" spans="1:8" ht="12.75" customHeight="1">
      <c r="A30" s="8" t="s">
        <v>6</v>
      </c>
      <c r="B30" s="8" t="s">
        <v>7</v>
      </c>
      <c r="C30" s="9"/>
      <c r="D30" s="9"/>
      <c r="E30" s="9"/>
      <c r="F30" s="10">
        <f>SUM(D32,D33)</f>
        <v>650000</v>
      </c>
    </row>
    <row r="31" spans="1:8" ht="9.75" customHeight="1">
      <c r="A31" s="11" t="s">
        <v>8</v>
      </c>
      <c r="B31" s="213" t="s">
        <v>161</v>
      </c>
      <c r="C31" s="175"/>
      <c r="D31" s="175"/>
      <c r="E31" s="12"/>
      <c r="F31" s="57"/>
      <c r="H31" s="62"/>
    </row>
    <row r="32" spans="1:8" ht="18.75" customHeight="1">
      <c r="A32" s="6"/>
      <c r="B32" s="29" t="s">
        <v>90</v>
      </c>
      <c r="C32" s="85" t="s">
        <v>86</v>
      </c>
      <c r="D32" s="128">
        <v>600000</v>
      </c>
      <c r="E32" s="85" t="s">
        <v>196</v>
      </c>
      <c r="F32" s="129">
        <v>600000</v>
      </c>
      <c r="H32" s="62"/>
    </row>
    <row r="33" spans="1:8" ht="23.25" customHeight="1">
      <c r="A33" s="111"/>
      <c r="B33" s="13" t="s">
        <v>64</v>
      </c>
      <c r="C33" s="97" t="s">
        <v>148</v>
      </c>
      <c r="D33" s="130">
        <v>50000</v>
      </c>
      <c r="E33" s="167" t="s">
        <v>198</v>
      </c>
      <c r="F33" s="129">
        <v>50000</v>
      </c>
      <c r="H33" s="62"/>
    </row>
    <row r="34" spans="1:8">
      <c r="A34" s="92"/>
      <c r="B34" s="132"/>
      <c r="C34" s="133" t="s">
        <v>87</v>
      </c>
      <c r="D34" s="134">
        <f>SUM(D31:D33)</f>
        <v>650000</v>
      </c>
      <c r="E34" s="33"/>
      <c r="F34" s="131"/>
    </row>
    <row r="35" spans="1:8" ht="15.2" customHeight="1">
      <c r="A35" s="1"/>
      <c r="B35" s="13"/>
      <c r="C35" s="135"/>
      <c r="D35" s="130"/>
      <c r="E35" s="135"/>
      <c r="F35" s="136"/>
    </row>
    <row r="36" spans="1:8" ht="9.1999999999999993" customHeight="1">
      <c r="A36" s="15" t="s">
        <v>11</v>
      </c>
      <c r="B36" s="192" t="s">
        <v>12</v>
      </c>
      <c r="C36" s="192"/>
      <c r="D36" s="192"/>
      <c r="E36" s="137"/>
      <c r="F36" s="138">
        <v>0</v>
      </c>
    </row>
    <row r="37" spans="1:8" ht="9" customHeight="1">
      <c r="A37" s="6"/>
      <c r="B37" s="196"/>
      <c r="C37" s="196"/>
      <c r="D37" s="196"/>
      <c r="E37" s="139"/>
      <c r="F37" s="140"/>
    </row>
    <row r="38" spans="1:8" ht="9.1999999999999993" customHeight="1">
      <c r="A38" s="15" t="s">
        <v>13</v>
      </c>
      <c r="B38" s="114" t="s">
        <v>14</v>
      </c>
      <c r="C38" s="137"/>
      <c r="D38" s="137"/>
      <c r="E38" s="137"/>
      <c r="F38" s="138">
        <v>0</v>
      </c>
    </row>
    <row r="39" spans="1:8" ht="8.85" customHeight="1">
      <c r="A39" s="6"/>
      <c r="B39" s="139"/>
      <c r="C39" s="139"/>
      <c r="D39" s="139"/>
      <c r="E39" s="139"/>
      <c r="F39" s="140"/>
    </row>
    <row r="40" spans="1:8" ht="9" customHeight="1">
      <c r="A40" s="15" t="s">
        <v>15</v>
      </c>
      <c r="B40" s="114" t="s">
        <v>16</v>
      </c>
      <c r="C40" s="137"/>
      <c r="D40" s="137"/>
      <c r="E40" s="137"/>
      <c r="F40" s="138">
        <v>0</v>
      </c>
    </row>
    <row r="41" spans="1:8" ht="8.85" customHeight="1">
      <c r="A41" s="6"/>
      <c r="B41" s="139"/>
      <c r="C41" s="139"/>
      <c r="D41" s="139"/>
      <c r="E41" s="139"/>
      <c r="F41" s="140"/>
    </row>
    <row r="42" spans="1:8" ht="9" customHeight="1">
      <c r="A42" s="15" t="s">
        <v>17</v>
      </c>
      <c r="B42" s="114" t="s">
        <v>18</v>
      </c>
      <c r="C42" s="137"/>
      <c r="D42" s="137"/>
      <c r="E42" s="137"/>
      <c r="F42" s="138">
        <v>0</v>
      </c>
    </row>
    <row r="43" spans="1:8" ht="8.85" customHeight="1">
      <c r="A43" s="6"/>
      <c r="B43" s="139"/>
      <c r="C43" s="139"/>
      <c r="D43" s="139"/>
      <c r="E43" s="139"/>
      <c r="F43" s="140"/>
    </row>
    <row r="44" spans="1:8" ht="9" customHeight="1">
      <c r="A44" s="15" t="s">
        <v>19</v>
      </c>
      <c r="B44" s="114" t="s">
        <v>20</v>
      </c>
      <c r="C44" s="137"/>
      <c r="D44" s="137"/>
      <c r="E44" s="137"/>
      <c r="F44" s="138">
        <v>0</v>
      </c>
    </row>
    <row r="45" spans="1:8" ht="8.85" customHeight="1">
      <c r="A45" s="6"/>
      <c r="B45" s="139"/>
      <c r="C45" s="139"/>
      <c r="D45" s="139"/>
      <c r="E45" s="139"/>
      <c r="F45" s="140"/>
    </row>
    <row r="46" spans="1:8" ht="9" customHeight="1">
      <c r="A46" s="42" t="s">
        <v>65</v>
      </c>
      <c r="B46" s="114" t="s">
        <v>22</v>
      </c>
      <c r="C46" s="137"/>
      <c r="D46" s="137"/>
      <c r="E46" s="137"/>
      <c r="F46" s="138">
        <v>0</v>
      </c>
    </row>
    <row r="47" spans="1:8" ht="12" customHeight="1">
      <c r="A47" s="92"/>
      <c r="B47" s="32"/>
      <c r="C47" s="98"/>
      <c r="D47" s="131"/>
      <c r="E47" s="98"/>
      <c r="F47" s="131"/>
    </row>
    <row r="48" spans="1:8" ht="11.25" customHeight="1">
      <c r="A48" s="42" t="s">
        <v>66</v>
      </c>
      <c r="B48" s="114" t="s">
        <v>24</v>
      </c>
      <c r="C48" s="137"/>
      <c r="D48" s="137"/>
      <c r="E48" s="137"/>
      <c r="F48" s="138">
        <v>0</v>
      </c>
    </row>
    <row r="49" spans="1:8">
      <c r="A49" s="1"/>
      <c r="B49" s="141"/>
      <c r="C49" s="141"/>
      <c r="D49" s="131"/>
      <c r="E49" s="141"/>
      <c r="F49" s="142"/>
    </row>
    <row r="50" spans="1:8" ht="12" customHeight="1">
      <c r="A50" s="45" t="s">
        <v>67</v>
      </c>
      <c r="B50" s="192" t="s">
        <v>144</v>
      </c>
      <c r="C50" s="197"/>
      <c r="D50" s="197"/>
      <c r="E50" s="137"/>
      <c r="F50" s="138">
        <v>0</v>
      </c>
    </row>
    <row r="51" spans="1:8">
      <c r="A51" s="14"/>
      <c r="B51" s="33"/>
      <c r="C51" s="139"/>
      <c r="D51" s="139"/>
      <c r="E51" s="139"/>
      <c r="F51" s="131"/>
    </row>
    <row r="52" spans="1:8" ht="12" customHeight="1">
      <c r="A52" s="95" t="s">
        <v>159</v>
      </c>
      <c r="B52" s="192" t="s">
        <v>160</v>
      </c>
      <c r="C52" s="197"/>
      <c r="D52" s="197"/>
      <c r="E52" s="137"/>
      <c r="F52" s="138">
        <v>0</v>
      </c>
    </row>
    <row r="53" spans="1:8" ht="12" customHeight="1">
      <c r="A53" s="47"/>
      <c r="B53" s="33"/>
      <c r="C53" s="143"/>
      <c r="D53" s="143"/>
      <c r="E53" s="139"/>
      <c r="F53" s="131"/>
    </row>
    <row r="54" spans="1:8" ht="16.5" customHeight="1">
      <c r="A54" s="2">
        <v>2</v>
      </c>
      <c r="B54" s="193" t="s">
        <v>68</v>
      </c>
      <c r="C54" s="194"/>
      <c r="D54" s="194"/>
      <c r="E54" s="194"/>
      <c r="F54" s="194"/>
    </row>
    <row r="55" spans="1:8" ht="11.25" customHeight="1">
      <c r="A55" s="3"/>
      <c r="B55" s="144"/>
      <c r="C55" s="144"/>
      <c r="D55" s="144"/>
      <c r="E55" s="113" t="s">
        <v>3</v>
      </c>
      <c r="F55" s="145">
        <f>SUM(F57,F104,F116,F128,F134,F150,F174,F176,F178)</f>
        <v>6457400</v>
      </c>
    </row>
    <row r="56" spans="1:8" ht="14.25" customHeight="1">
      <c r="A56" s="81" t="s">
        <v>146</v>
      </c>
      <c r="B56" s="146" t="s">
        <v>147</v>
      </c>
      <c r="C56" s="79" t="s">
        <v>4</v>
      </c>
      <c r="D56" s="147" t="s">
        <v>47</v>
      </c>
      <c r="E56" s="186" t="s">
        <v>5</v>
      </c>
      <c r="F56" s="186"/>
      <c r="H56" s="62"/>
    </row>
    <row r="57" spans="1:8" ht="12.75" customHeight="1">
      <c r="A57" s="71" t="s">
        <v>135</v>
      </c>
      <c r="B57" s="8" t="s">
        <v>7</v>
      </c>
      <c r="C57" s="148"/>
      <c r="D57" s="148"/>
      <c r="E57" s="148"/>
      <c r="F57" s="149">
        <f>SUM(D59,D62,D65,D68,D71,D78,D83,D89,D94,D97,D102)</f>
        <v>1966100</v>
      </c>
    </row>
    <row r="58" spans="1:8" ht="9.75" customHeight="1">
      <c r="A58" s="11" t="s">
        <v>8</v>
      </c>
      <c r="B58" s="175" t="s">
        <v>81</v>
      </c>
      <c r="C58" s="175"/>
      <c r="D58" s="175"/>
      <c r="E58" s="101"/>
      <c r="F58" s="102"/>
    </row>
    <row r="59" spans="1:8" ht="24" customHeight="1">
      <c r="A59" s="6"/>
      <c r="B59" s="29" t="s">
        <v>9</v>
      </c>
      <c r="C59" s="85" t="s">
        <v>46</v>
      </c>
      <c r="D59" s="128">
        <v>50000</v>
      </c>
      <c r="E59" s="167" t="s">
        <v>198</v>
      </c>
      <c r="F59" s="150">
        <v>50000</v>
      </c>
    </row>
    <row r="60" spans="1:8" ht="15.2" customHeight="1">
      <c r="A60" s="1"/>
      <c r="B60" s="13"/>
      <c r="C60" s="135"/>
      <c r="D60" s="130"/>
      <c r="E60" s="135"/>
      <c r="F60" s="136"/>
    </row>
    <row r="61" spans="1:8" ht="11.25" customHeight="1">
      <c r="A61" s="14" t="s">
        <v>10</v>
      </c>
      <c r="B61" s="189" t="s">
        <v>82</v>
      </c>
      <c r="C61" s="189"/>
      <c r="D61" s="151"/>
      <c r="E61" s="151"/>
      <c r="F61" s="152"/>
    </row>
    <row r="62" spans="1:8" ht="24.75" customHeight="1">
      <c r="A62" s="6"/>
      <c r="B62" s="29" t="s">
        <v>9</v>
      </c>
      <c r="C62" s="85" t="s">
        <v>46</v>
      </c>
      <c r="D62" s="128">
        <v>70000</v>
      </c>
      <c r="E62" s="167" t="s">
        <v>198</v>
      </c>
      <c r="F62" s="150">
        <v>70000</v>
      </c>
    </row>
    <row r="63" spans="1:8" ht="15.2" customHeight="1">
      <c r="A63" s="1"/>
      <c r="B63" s="13"/>
      <c r="C63" s="135"/>
      <c r="D63" s="130"/>
      <c r="E63" s="135"/>
      <c r="F63" s="136"/>
    </row>
    <row r="64" spans="1:8" ht="9.75" customHeight="1">
      <c r="A64" s="46" t="s">
        <v>74</v>
      </c>
      <c r="B64" s="183" t="s">
        <v>168</v>
      </c>
      <c r="C64" s="183"/>
      <c r="D64" s="183"/>
      <c r="E64" s="101"/>
      <c r="F64" s="102"/>
    </row>
    <row r="65" spans="1:10" ht="24" customHeight="1">
      <c r="A65" s="107"/>
      <c r="B65" s="29" t="s">
        <v>64</v>
      </c>
      <c r="C65" s="85" t="s">
        <v>148</v>
      </c>
      <c r="D65" s="128">
        <v>135000</v>
      </c>
      <c r="E65" s="167" t="s">
        <v>198</v>
      </c>
      <c r="F65" s="128">
        <v>135000</v>
      </c>
    </row>
    <row r="66" spans="1:10" ht="15.2" customHeight="1">
      <c r="A66" s="1"/>
      <c r="B66" s="13"/>
      <c r="C66" s="135"/>
      <c r="D66" s="130"/>
      <c r="E66" s="135"/>
      <c r="F66" s="136"/>
    </row>
    <row r="67" spans="1:10" ht="11.25" customHeight="1">
      <c r="A67" s="47" t="s">
        <v>75</v>
      </c>
      <c r="B67" s="174" t="s">
        <v>169</v>
      </c>
      <c r="C67" s="174"/>
      <c r="D67" s="174"/>
      <c r="E67" s="151"/>
      <c r="F67" s="152"/>
    </row>
    <row r="68" spans="1:10" ht="25.5" customHeight="1">
      <c r="A68" s="6"/>
      <c r="B68" s="29" t="s">
        <v>9</v>
      </c>
      <c r="C68" s="85" t="s">
        <v>46</v>
      </c>
      <c r="D68" s="128">
        <v>75000</v>
      </c>
      <c r="E68" s="167" t="s">
        <v>198</v>
      </c>
      <c r="F68" s="150">
        <v>75000</v>
      </c>
    </row>
    <row r="69" spans="1:10" ht="15.2" customHeight="1">
      <c r="A69" s="1"/>
      <c r="B69" s="13"/>
      <c r="C69" s="135"/>
      <c r="D69" s="130"/>
      <c r="E69" s="135"/>
      <c r="F69" s="136"/>
    </row>
    <row r="70" spans="1:10" ht="9.75" customHeight="1">
      <c r="A70" s="46" t="s">
        <v>76</v>
      </c>
      <c r="B70" s="175" t="s">
        <v>83</v>
      </c>
      <c r="C70" s="175"/>
      <c r="D70" s="175"/>
      <c r="E70" s="101"/>
      <c r="F70" s="102"/>
    </row>
    <row r="71" spans="1:10" ht="21" customHeight="1">
      <c r="A71" s="6"/>
      <c r="B71" s="29" t="s">
        <v>64</v>
      </c>
      <c r="C71" s="85" t="s">
        <v>148</v>
      </c>
      <c r="D71" s="128">
        <v>30000</v>
      </c>
      <c r="E71" s="167" t="s">
        <v>198</v>
      </c>
      <c r="F71" s="128">
        <v>30000</v>
      </c>
    </row>
    <row r="72" spans="1:10" ht="9.75" customHeight="1">
      <c r="A72" s="92"/>
      <c r="B72" s="32"/>
      <c r="C72" s="153"/>
      <c r="D72" s="142"/>
      <c r="E72" s="33"/>
      <c r="F72" s="131"/>
    </row>
    <row r="73" spans="1:10" ht="9.75" customHeight="1">
      <c r="A73" s="46" t="s">
        <v>78</v>
      </c>
      <c r="B73" s="175" t="s">
        <v>175</v>
      </c>
      <c r="C73" s="175"/>
      <c r="D73" s="175"/>
      <c r="E73" s="101"/>
      <c r="F73" s="102"/>
    </row>
    <row r="74" spans="1:10" ht="20.25" customHeight="1">
      <c r="A74" s="6"/>
      <c r="B74" s="29" t="s">
        <v>104</v>
      </c>
      <c r="C74" s="85" t="s">
        <v>46</v>
      </c>
      <c r="D74" s="128">
        <v>30000</v>
      </c>
      <c r="E74" s="167" t="s">
        <v>198</v>
      </c>
      <c r="F74" s="150">
        <v>30000</v>
      </c>
    </row>
    <row r="75" spans="1:10" ht="19.5" customHeight="1">
      <c r="A75" s="6"/>
      <c r="B75" s="29" t="s">
        <v>64</v>
      </c>
      <c r="C75" s="85" t="s">
        <v>148</v>
      </c>
      <c r="D75" s="128">
        <v>45000</v>
      </c>
      <c r="E75" s="167" t="s">
        <v>198</v>
      </c>
      <c r="F75" s="128">
        <v>45000</v>
      </c>
    </row>
    <row r="76" spans="1:10" ht="18" customHeight="1">
      <c r="A76" s="96"/>
      <c r="B76" s="13" t="s">
        <v>90</v>
      </c>
      <c r="C76" s="97" t="s">
        <v>86</v>
      </c>
      <c r="D76" s="130">
        <v>100000</v>
      </c>
      <c r="E76" s="167" t="s">
        <v>198</v>
      </c>
      <c r="F76" s="130">
        <v>100000</v>
      </c>
    </row>
    <row r="77" spans="1:10" ht="19.5" customHeight="1">
      <c r="A77" s="96"/>
      <c r="B77" s="13" t="s">
        <v>85</v>
      </c>
      <c r="C77" s="97" t="s">
        <v>86</v>
      </c>
      <c r="D77" s="130">
        <v>5000</v>
      </c>
      <c r="E77" s="167" t="s">
        <v>198</v>
      </c>
      <c r="F77" s="130">
        <v>5000</v>
      </c>
    </row>
    <row r="78" spans="1:10" ht="9.75" customHeight="1">
      <c r="A78" s="6"/>
      <c r="B78" s="13"/>
      <c r="C78" s="154" t="s">
        <v>87</v>
      </c>
      <c r="D78" s="136">
        <f>SUM(D74:D77)</f>
        <v>180000</v>
      </c>
      <c r="E78" s="30"/>
      <c r="F78" s="130"/>
    </row>
    <row r="79" spans="1:10" ht="15.2" customHeight="1">
      <c r="A79" s="1"/>
      <c r="B79" s="13"/>
      <c r="C79" s="135"/>
      <c r="D79" s="130"/>
      <c r="E79" s="135"/>
      <c r="F79" s="136"/>
      <c r="J79" s="62"/>
    </row>
    <row r="80" spans="1:10" ht="9.75" customHeight="1">
      <c r="A80" s="46" t="s">
        <v>79</v>
      </c>
      <c r="B80" s="175" t="s">
        <v>166</v>
      </c>
      <c r="C80" s="175"/>
      <c r="D80" s="175"/>
      <c r="E80" s="101"/>
      <c r="F80" s="102"/>
    </row>
    <row r="81" spans="1:6" ht="20.25" customHeight="1">
      <c r="A81" s="6"/>
      <c r="B81" s="29" t="s">
        <v>90</v>
      </c>
      <c r="C81" s="85" t="s">
        <v>86</v>
      </c>
      <c r="D81" s="128">
        <v>70000</v>
      </c>
      <c r="E81" s="167" t="s">
        <v>198</v>
      </c>
      <c r="F81" s="128">
        <v>70000</v>
      </c>
    </row>
    <row r="82" spans="1:6" ht="18.75" customHeight="1">
      <c r="A82" s="6"/>
      <c r="B82" s="29" t="s">
        <v>85</v>
      </c>
      <c r="C82" s="85" t="s">
        <v>86</v>
      </c>
      <c r="D82" s="128">
        <v>5000</v>
      </c>
      <c r="E82" s="167" t="s">
        <v>198</v>
      </c>
      <c r="F82" s="128">
        <v>5000</v>
      </c>
    </row>
    <row r="83" spans="1:6" ht="9" customHeight="1">
      <c r="A83" s="6"/>
      <c r="B83" s="13"/>
      <c r="C83" s="154" t="s">
        <v>87</v>
      </c>
      <c r="D83" s="136">
        <f>SUM(D81:D82)</f>
        <v>75000</v>
      </c>
      <c r="E83" s="30"/>
      <c r="F83" s="130"/>
    </row>
    <row r="84" spans="1:6" ht="15.2" customHeight="1">
      <c r="A84" s="1"/>
      <c r="B84" s="13"/>
      <c r="C84" s="135"/>
      <c r="D84" s="130"/>
      <c r="E84" s="135"/>
      <c r="F84" s="136"/>
    </row>
    <row r="85" spans="1:6" ht="11.25" customHeight="1">
      <c r="A85" s="47" t="s">
        <v>177</v>
      </c>
      <c r="B85" s="189" t="s">
        <v>89</v>
      </c>
      <c r="C85" s="189"/>
      <c r="D85" s="151"/>
      <c r="E85" s="151"/>
      <c r="F85" s="152"/>
    </row>
    <row r="86" spans="1:6" ht="20.25" customHeight="1">
      <c r="A86" s="6"/>
      <c r="B86" s="29" t="s">
        <v>9</v>
      </c>
      <c r="C86" s="85" t="s">
        <v>46</v>
      </c>
      <c r="D86" s="128">
        <v>50000</v>
      </c>
      <c r="E86" s="167" t="s">
        <v>198</v>
      </c>
      <c r="F86" s="128">
        <v>50000</v>
      </c>
    </row>
    <row r="87" spans="1:6" ht="20.25" customHeight="1">
      <c r="A87" s="6"/>
      <c r="B87" s="29" t="s">
        <v>64</v>
      </c>
      <c r="C87" s="85" t="s">
        <v>148</v>
      </c>
      <c r="D87" s="128">
        <v>50000</v>
      </c>
      <c r="E87" s="167" t="s">
        <v>198</v>
      </c>
      <c r="F87" s="128">
        <v>50000</v>
      </c>
    </row>
    <row r="88" spans="1:6" ht="20.25" customHeight="1">
      <c r="A88" s="6"/>
      <c r="B88" s="29" t="s">
        <v>90</v>
      </c>
      <c r="C88" s="85" t="s">
        <v>86</v>
      </c>
      <c r="D88" s="128">
        <v>50000</v>
      </c>
      <c r="E88" s="167" t="s">
        <v>198</v>
      </c>
      <c r="F88" s="128">
        <v>50000</v>
      </c>
    </row>
    <row r="89" spans="1:6" ht="9.75" customHeight="1">
      <c r="A89" s="6"/>
      <c r="B89" s="132"/>
      <c r="C89" s="133" t="s">
        <v>87</v>
      </c>
      <c r="D89" s="134">
        <f>SUM(D86:D88)</f>
        <v>150000</v>
      </c>
      <c r="E89" s="30"/>
      <c r="F89" s="130"/>
    </row>
    <row r="90" spans="1:6" ht="9.75" customHeight="1">
      <c r="A90" s="105"/>
      <c r="B90" s="32"/>
      <c r="C90" s="153"/>
      <c r="D90" s="142"/>
      <c r="E90" s="33"/>
      <c r="F90" s="131"/>
    </row>
    <row r="91" spans="1:6" ht="9.75" customHeight="1">
      <c r="A91" s="46" t="s">
        <v>182</v>
      </c>
      <c r="B91" s="175" t="s">
        <v>183</v>
      </c>
      <c r="C91" s="175"/>
      <c r="D91" s="175"/>
      <c r="E91" s="101"/>
      <c r="F91" s="102"/>
    </row>
    <row r="92" spans="1:6" ht="19.5" customHeight="1">
      <c r="A92" s="105"/>
      <c r="B92" s="29" t="s">
        <v>104</v>
      </c>
      <c r="C92" s="85" t="s">
        <v>46</v>
      </c>
      <c r="D92" s="128">
        <v>175000</v>
      </c>
      <c r="E92" s="167" t="s">
        <v>198</v>
      </c>
      <c r="F92" s="128">
        <v>175000</v>
      </c>
    </row>
    <row r="93" spans="1:6" ht="20.25" customHeight="1">
      <c r="A93" s="105"/>
      <c r="B93" s="29" t="s">
        <v>184</v>
      </c>
      <c r="C93" s="85" t="s">
        <v>86</v>
      </c>
      <c r="D93" s="128">
        <v>12500</v>
      </c>
      <c r="E93" s="167" t="s">
        <v>198</v>
      </c>
      <c r="F93" s="128">
        <v>12500</v>
      </c>
    </row>
    <row r="94" spans="1:6" ht="9.75" customHeight="1">
      <c r="A94" s="105"/>
      <c r="B94" s="13"/>
      <c r="C94" s="154" t="s">
        <v>87</v>
      </c>
      <c r="D94" s="136">
        <f>SUM(D92:D93)</f>
        <v>187500</v>
      </c>
      <c r="E94" s="30"/>
      <c r="F94" s="130"/>
    </row>
    <row r="95" spans="1:6" ht="9.75" customHeight="1">
      <c r="A95" s="105"/>
      <c r="B95" s="32"/>
      <c r="C95" s="153"/>
      <c r="D95" s="142"/>
      <c r="E95" s="33"/>
      <c r="F95" s="131"/>
    </row>
    <row r="96" spans="1:6" ht="9.75" customHeight="1">
      <c r="A96" s="46" t="s">
        <v>79</v>
      </c>
      <c r="B96" s="175" t="s">
        <v>185</v>
      </c>
      <c r="C96" s="175"/>
      <c r="D96" s="175"/>
      <c r="E96" s="101"/>
      <c r="F96" s="102"/>
    </row>
    <row r="97" spans="1:8" ht="20.25" customHeight="1">
      <c r="A97" s="105"/>
      <c r="B97" s="29" t="s">
        <v>64</v>
      </c>
      <c r="C97" s="85" t="s">
        <v>148</v>
      </c>
      <c r="D97" s="128">
        <v>306000</v>
      </c>
      <c r="E97" s="167" t="s">
        <v>198</v>
      </c>
      <c r="F97" s="128">
        <v>306000</v>
      </c>
      <c r="H97" s="62"/>
    </row>
    <row r="98" spans="1:8" ht="9.75" customHeight="1">
      <c r="A98" s="105"/>
      <c r="B98" s="32"/>
      <c r="C98" s="153"/>
      <c r="D98" s="142"/>
      <c r="E98" s="33"/>
      <c r="F98" s="131"/>
    </row>
    <row r="99" spans="1:8" ht="9.75" customHeight="1">
      <c r="A99" s="46" t="s">
        <v>80</v>
      </c>
      <c r="B99" s="175" t="s">
        <v>187</v>
      </c>
      <c r="C99" s="175"/>
      <c r="D99" s="175"/>
      <c r="E99" s="101"/>
      <c r="F99" s="102"/>
    </row>
    <row r="100" spans="1:8" ht="18.75" customHeight="1">
      <c r="A100" s="47"/>
      <c r="B100" s="29" t="s">
        <v>64</v>
      </c>
      <c r="C100" s="85" t="s">
        <v>148</v>
      </c>
      <c r="D100" s="128">
        <v>7600</v>
      </c>
      <c r="E100" s="167" t="s">
        <v>198</v>
      </c>
      <c r="F100" s="129">
        <v>7600</v>
      </c>
    </row>
    <row r="101" spans="1:8" ht="19.5" customHeight="1">
      <c r="A101" s="107"/>
      <c r="B101" s="29" t="s">
        <v>90</v>
      </c>
      <c r="C101" s="85" t="s">
        <v>86</v>
      </c>
      <c r="D101" s="128">
        <v>700000</v>
      </c>
      <c r="E101" s="85" t="s">
        <v>196</v>
      </c>
      <c r="F101" s="129">
        <v>700000</v>
      </c>
    </row>
    <row r="102" spans="1:8" ht="9.75" customHeight="1">
      <c r="A102" s="107"/>
      <c r="B102" s="32"/>
      <c r="C102" s="154" t="s">
        <v>87</v>
      </c>
      <c r="D102" s="136">
        <f>SUM(D100:D101)</f>
        <v>707600</v>
      </c>
      <c r="E102" s="33"/>
      <c r="F102" s="131"/>
    </row>
    <row r="103" spans="1:8" ht="9.75" customHeight="1">
      <c r="A103" s="112"/>
      <c r="B103" s="32"/>
      <c r="C103" s="153"/>
      <c r="D103" s="142"/>
      <c r="E103" s="33"/>
      <c r="F103" s="131"/>
    </row>
    <row r="104" spans="1:8" ht="9.1999999999999993" customHeight="1">
      <c r="A104" s="73" t="s">
        <v>69</v>
      </c>
      <c r="B104" s="195" t="s">
        <v>21</v>
      </c>
      <c r="C104" s="195"/>
      <c r="D104" s="195"/>
      <c r="E104" s="155"/>
      <c r="F104" s="156">
        <f>SUM(D109,D114)</f>
        <v>1390000</v>
      </c>
    </row>
    <row r="105" spans="1:8" ht="9" customHeight="1">
      <c r="A105" s="6"/>
      <c r="B105" s="196"/>
      <c r="C105" s="196"/>
      <c r="D105" s="196"/>
      <c r="E105" s="139"/>
      <c r="F105" s="140"/>
    </row>
    <row r="106" spans="1:8" ht="9" customHeight="1">
      <c r="A106" s="46" t="s">
        <v>91</v>
      </c>
      <c r="B106" s="175" t="s">
        <v>93</v>
      </c>
      <c r="C106" s="175"/>
      <c r="D106" s="175"/>
      <c r="E106" s="101"/>
      <c r="F106" s="102"/>
    </row>
    <row r="107" spans="1:8" ht="18.75" customHeight="1">
      <c r="A107" s="28"/>
      <c r="B107" s="29" t="s">
        <v>90</v>
      </c>
      <c r="C107" s="85" t="s">
        <v>149</v>
      </c>
      <c r="D107" s="128">
        <v>1300000</v>
      </c>
      <c r="E107" s="85" t="s">
        <v>196</v>
      </c>
      <c r="F107" s="128">
        <v>1300000</v>
      </c>
    </row>
    <row r="108" spans="1:8" ht="18.75" customHeight="1">
      <c r="A108" s="28"/>
      <c r="B108" s="29" t="s">
        <v>85</v>
      </c>
      <c r="C108" s="85" t="s">
        <v>149</v>
      </c>
      <c r="D108" s="128">
        <v>30000</v>
      </c>
      <c r="E108" s="85" t="s">
        <v>196</v>
      </c>
      <c r="F108" s="128">
        <v>30000</v>
      </c>
    </row>
    <row r="109" spans="1:8" ht="9" customHeight="1">
      <c r="A109" s="28"/>
      <c r="B109" s="13"/>
      <c r="C109" s="154" t="s">
        <v>87</v>
      </c>
      <c r="D109" s="136">
        <f>SUM(D107:D108)</f>
        <v>1330000</v>
      </c>
      <c r="E109" s="30"/>
      <c r="F109" s="130"/>
    </row>
    <row r="110" spans="1:8" ht="8.85" customHeight="1">
      <c r="A110" s="28"/>
      <c r="B110" s="139"/>
      <c r="C110" s="139"/>
      <c r="D110" s="139"/>
      <c r="E110" s="139"/>
      <c r="F110" s="140"/>
    </row>
    <row r="111" spans="1:8" ht="9" customHeight="1">
      <c r="A111" s="47" t="s">
        <v>92</v>
      </c>
      <c r="B111" s="189" t="s">
        <v>94</v>
      </c>
      <c r="C111" s="189"/>
      <c r="D111" s="151"/>
      <c r="E111" s="151"/>
      <c r="F111" s="152"/>
    </row>
    <row r="112" spans="1:8" ht="8.85" customHeight="1">
      <c r="A112" s="28"/>
      <c r="B112" s="29" t="s">
        <v>9</v>
      </c>
      <c r="C112" s="85" t="s">
        <v>95</v>
      </c>
      <c r="D112" s="128">
        <v>10000</v>
      </c>
      <c r="E112" s="86" t="s">
        <v>191</v>
      </c>
      <c r="F112" s="128">
        <v>10000</v>
      </c>
    </row>
    <row r="113" spans="1:6">
      <c r="A113" s="28"/>
      <c r="B113" s="29" t="s">
        <v>90</v>
      </c>
      <c r="C113" s="85" t="s">
        <v>88</v>
      </c>
      <c r="D113" s="128">
        <v>50000</v>
      </c>
      <c r="E113" s="86" t="s">
        <v>191</v>
      </c>
      <c r="F113" s="128">
        <v>50000</v>
      </c>
    </row>
    <row r="114" spans="1:6">
      <c r="A114" s="28"/>
      <c r="B114" s="132"/>
      <c r="C114" s="133" t="s">
        <v>87</v>
      </c>
      <c r="D114" s="134">
        <f>SUM(D112:D113)</f>
        <v>60000</v>
      </c>
      <c r="E114" s="30"/>
      <c r="F114" s="130"/>
    </row>
    <row r="115" spans="1:6">
      <c r="A115" s="28"/>
      <c r="B115" s="32"/>
      <c r="C115" s="153"/>
      <c r="D115" s="142"/>
      <c r="E115" s="33"/>
      <c r="F115" s="131"/>
    </row>
    <row r="116" spans="1:6">
      <c r="A116" s="73" t="s">
        <v>70</v>
      </c>
      <c r="B116" s="157" t="s">
        <v>136</v>
      </c>
      <c r="C116" s="155"/>
      <c r="D116" s="155"/>
      <c r="E116" s="155"/>
      <c r="F116" s="156">
        <f>D121+D124</f>
        <v>101500</v>
      </c>
    </row>
    <row r="117" spans="1:6" ht="12" customHeight="1">
      <c r="A117" s="6"/>
      <c r="B117" s="139"/>
      <c r="C117" s="139"/>
      <c r="D117" s="139"/>
      <c r="E117" s="139"/>
      <c r="F117" s="140"/>
    </row>
    <row r="118" spans="1:6" ht="12" customHeight="1">
      <c r="A118" s="47" t="s">
        <v>91</v>
      </c>
      <c r="B118" s="189" t="s">
        <v>96</v>
      </c>
      <c r="C118" s="189"/>
      <c r="D118" s="151"/>
      <c r="E118" s="151"/>
      <c r="F118" s="152"/>
    </row>
    <row r="119" spans="1:6" ht="27.75" customHeight="1">
      <c r="A119" s="28"/>
      <c r="B119" s="29" t="s">
        <v>9</v>
      </c>
      <c r="C119" s="85" t="s">
        <v>178</v>
      </c>
      <c r="D119" s="128">
        <v>30000</v>
      </c>
      <c r="E119" s="87" t="s">
        <v>192</v>
      </c>
      <c r="F119" s="128">
        <v>30000</v>
      </c>
    </row>
    <row r="120" spans="1:6" ht="27.75" customHeight="1">
      <c r="A120" s="118"/>
      <c r="B120" s="170" t="s">
        <v>64</v>
      </c>
      <c r="C120" s="85" t="s">
        <v>205</v>
      </c>
      <c r="D120" s="128">
        <v>55000</v>
      </c>
      <c r="E120" s="87" t="s">
        <v>191</v>
      </c>
      <c r="F120" s="128">
        <v>55000</v>
      </c>
    </row>
    <row r="121" spans="1:6" ht="27.75" customHeight="1">
      <c r="A121" s="118"/>
      <c r="B121" s="132"/>
      <c r="C121" s="133" t="s">
        <v>87</v>
      </c>
      <c r="D121" s="134">
        <f>SUM(D119:D120)</f>
        <v>85000</v>
      </c>
      <c r="E121" s="97"/>
      <c r="F121" s="130"/>
    </row>
    <row r="122" spans="1:6" ht="15.2" customHeight="1">
      <c r="A122" s="94"/>
      <c r="B122" s="13"/>
      <c r="C122" s="135"/>
      <c r="D122" s="130"/>
      <c r="E122" s="135"/>
      <c r="F122" s="136"/>
    </row>
    <row r="123" spans="1:6" ht="11.25" customHeight="1">
      <c r="A123" s="47" t="s">
        <v>92</v>
      </c>
      <c r="B123" s="189" t="s">
        <v>167</v>
      </c>
      <c r="C123" s="189"/>
      <c r="D123" s="151"/>
      <c r="E123" s="151"/>
      <c r="F123" s="152"/>
    </row>
    <row r="124" spans="1:6" ht="21" customHeight="1">
      <c r="A124" s="47"/>
      <c r="B124" s="29" t="s">
        <v>104</v>
      </c>
      <c r="C124" s="85" t="s">
        <v>178</v>
      </c>
      <c r="D124" s="128">
        <v>16500</v>
      </c>
      <c r="E124" s="87" t="s">
        <v>192</v>
      </c>
      <c r="F124" s="128">
        <v>16500</v>
      </c>
    </row>
    <row r="125" spans="1:6" ht="9.75" customHeight="1">
      <c r="A125" s="92"/>
      <c r="B125" s="32"/>
      <c r="C125" s="153"/>
      <c r="D125" s="142"/>
      <c r="E125" s="33"/>
      <c r="F125" s="131"/>
    </row>
    <row r="126" spans="1:6" ht="9" customHeight="1">
      <c r="A126" s="45" t="s">
        <v>71</v>
      </c>
      <c r="B126" s="114" t="s">
        <v>16</v>
      </c>
      <c r="C126" s="137"/>
      <c r="D126" s="137"/>
      <c r="E126" s="137"/>
      <c r="F126" s="138">
        <v>0</v>
      </c>
    </row>
    <row r="127" spans="1:6" ht="9" customHeight="1">
      <c r="A127" s="33"/>
      <c r="B127" s="33"/>
      <c r="C127" s="139"/>
      <c r="D127" s="139"/>
      <c r="E127" s="139"/>
      <c r="F127" s="131"/>
    </row>
    <row r="128" spans="1:6">
      <c r="A128" s="73" t="s">
        <v>72</v>
      </c>
      <c r="B128" s="157" t="s">
        <v>137</v>
      </c>
      <c r="C128" s="155"/>
      <c r="D128" s="155"/>
      <c r="E128" s="155"/>
      <c r="F128" s="156">
        <f>D131</f>
        <v>300000</v>
      </c>
    </row>
    <row r="129" spans="1:6">
      <c r="A129" s="6"/>
      <c r="B129" s="139"/>
      <c r="C129" s="139"/>
      <c r="D129" s="139"/>
      <c r="E129" s="139"/>
      <c r="F129" s="140"/>
    </row>
    <row r="130" spans="1:6">
      <c r="A130" s="46" t="s">
        <v>91</v>
      </c>
      <c r="B130" s="175" t="s">
        <v>97</v>
      </c>
      <c r="C130" s="175"/>
      <c r="D130" s="175"/>
      <c r="E130" s="101"/>
      <c r="F130" s="102"/>
    </row>
    <row r="131" spans="1:6" ht="24.75" customHeight="1">
      <c r="A131" s="28"/>
      <c r="B131" s="29" t="s">
        <v>98</v>
      </c>
      <c r="C131" s="85" t="s">
        <v>99</v>
      </c>
      <c r="D131" s="128">
        <v>300000</v>
      </c>
      <c r="E131" s="85" t="s">
        <v>194</v>
      </c>
      <c r="F131" s="129">
        <v>75000</v>
      </c>
    </row>
    <row r="132" spans="1:6" ht="33.75" customHeight="1">
      <c r="A132" s="112"/>
      <c r="B132" s="32"/>
      <c r="C132" s="98"/>
      <c r="D132" s="131"/>
      <c r="E132" s="85" t="s">
        <v>195</v>
      </c>
      <c r="F132" s="129">
        <v>225000</v>
      </c>
    </row>
    <row r="133" spans="1:6">
      <c r="A133" s="28"/>
      <c r="B133" s="32"/>
      <c r="C133" s="98"/>
      <c r="D133" s="131"/>
      <c r="E133" s="33"/>
      <c r="F133" s="131"/>
    </row>
    <row r="134" spans="1:6" ht="12.75" customHeight="1">
      <c r="A134" s="73" t="s">
        <v>73</v>
      </c>
      <c r="B134" s="157" t="s">
        <v>138</v>
      </c>
      <c r="C134" s="155"/>
      <c r="D134" s="155"/>
      <c r="E134" s="155"/>
      <c r="F134" s="156">
        <f>SUM(D137,D140,D143,D148)</f>
        <v>582800</v>
      </c>
    </row>
    <row r="135" spans="1:6">
      <c r="A135" s="6"/>
      <c r="B135" s="139"/>
      <c r="C135" s="139"/>
      <c r="D135" s="139"/>
      <c r="E135" s="139"/>
      <c r="F135" s="140"/>
    </row>
    <row r="136" spans="1:6">
      <c r="A136" s="46" t="s">
        <v>91</v>
      </c>
      <c r="B136" s="175" t="s">
        <v>100</v>
      </c>
      <c r="C136" s="175"/>
      <c r="D136" s="175"/>
      <c r="E136" s="101"/>
      <c r="F136" s="102"/>
    </row>
    <row r="137" spans="1:6">
      <c r="A137" s="28"/>
      <c r="B137" s="29" t="s">
        <v>98</v>
      </c>
      <c r="C137" s="85" t="s">
        <v>101</v>
      </c>
      <c r="D137" s="128">
        <v>100000</v>
      </c>
      <c r="E137" s="86" t="s">
        <v>191</v>
      </c>
      <c r="F137" s="129">
        <v>100000</v>
      </c>
    </row>
    <row r="138" spans="1:6">
      <c r="A138" s="28"/>
      <c r="B138" s="32"/>
      <c r="C138" s="98"/>
      <c r="D138" s="131"/>
      <c r="E138" s="33"/>
      <c r="F138" s="131"/>
    </row>
    <row r="139" spans="1:6">
      <c r="A139" s="46" t="s">
        <v>92</v>
      </c>
      <c r="B139" s="175" t="s">
        <v>102</v>
      </c>
      <c r="C139" s="175"/>
      <c r="D139" s="175"/>
      <c r="E139" s="101"/>
      <c r="F139" s="102"/>
    </row>
    <row r="140" spans="1:6">
      <c r="A140" s="96"/>
      <c r="B140" s="29" t="s">
        <v>98</v>
      </c>
      <c r="C140" s="85" t="s">
        <v>103</v>
      </c>
      <c r="D140" s="128">
        <v>155000</v>
      </c>
      <c r="E140" s="86" t="s">
        <v>191</v>
      </c>
      <c r="F140" s="128">
        <v>155000</v>
      </c>
    </row>
    <row r="141" spans="1:6">
      <c r="A141" s="28"/>
      <c r="B141" s="32"/>
      <c r="C141" s="98"/>
      <c r="D141" s="131"/>
      <c r="E141" s="33"/>
      <c r="F141" s="131"/>
    </row>
    <row r="142" spans="1:6">
      <c r="A142" s="46" t="s">
        <v>74</v>
      </c>
      <c r="B142" s="175" t="s">
        <v>105</v>
      </c>
      <c r="C142" s="175"/>
      <c r="D142" s="175"/>
      <c r="E142" s="101"/>
      <c r="F142" s="102"/>
    </row>
    <row r="143" spans="1:6" ht="19.5">
      <c r="A143" s="28"/>
      <c r="B143" s="29" t="s">
        <v>98</v>
      </c>
      <c r="C143" s="85" t="s">
        <v>106</v>
      </c>
      <c r="D143" s="128">
        <v>17800</v>
      </c>
      <c r="E143" s="167" t="s">
        <v>198</v>
      </c>
      <c r="F143" s="128">
        <v>17800</v>
      </c>
    </row>
    <row r="144" spans="1:6">
      <c r="A144" s="84"/>
      <c r="B144" s="32"/>
      <c r="C144" s="98"/>
      <c r="D144" s="131"/>
      <c r="E144" s="33"/>
      <c r="F144" s="131"/>
    </row>
    <row r="145" spans="1:6">
      <c r="A145" s="46" t="s">
        <v>75</v>
      </c>
      <c r="B145" s="175" t="s">
        <v>174</v>
      </c>
      <c r="C145" s="175"/>
      <c r="D145" s="175"/>
      <c r="E145" s="101"/>
      <c r="F145" s="102"/>
    </row>
    <row r="146" spans="1:6" ht="19.5">
      <c r="A146" s="84"/>
      <c r="B146" s="29" t="s">
        <v>98</v>
      </c>
      <c r="C146" s="85" t="s">
        <v>150</v>
      </c>
      <c r="D146" s="128">
        <v>300000</v>
      </c>
      <c r="E146" s="167" t="s">
        <v>198</v>
      </c>
      <c r="F146" s="128">
        <v>300000</v>
      </c>
    </row>
    <row r="147" spans="1:6" ht="19.5">
      <c r="A147" s="84"/>
      <c r="B147" s="29" t="s">
        <v>85</v>
      </c>
      <c r="C147" s="85" t="s">
        <v>150</v>
      </c>
      <c r="D147" s="128">
        <v>10000</v>
      </c>
      <c r="E147" s="167" t="s">
        <v>198</v>
      </c>
      <c r="F147" s="128">
        <v>10000</v>
      </c>
    </row>
    <row r="148" spans="1:6">
      <c r="A148" s="84"/>
      <c r="B148" s="132"/>
      <c r="C148" s="133" t="s">
        <v>87</v>
      </c>
      <c r="D148" s="134">
        <f>SUM(D146:D147)</f>
        <v>310000</v>
      </c>
      <c r="E148" s="33"/>
      <c r="F148" s="131"/>
    </row>
    <row r="149" spans="1:6">
      <c r="A149" s="28"/>
      <c r="B149" s="32"/>
      <c r="C149" s="98"/>
      <c r="D149" s="131"/>
      <c r="E149" s="33"/>
      <c r="F149" s="131"/>
    </row>
    <row r="150" spans="1:6">
      <c r="A150" s="73" t="s">
        <v>139</v>
      </c>
      <c r="B150" s="157" t="s">
        <v>140</v>
      </c>
      <c r="C150" s="155"/>
      <c r="D150" s="155"/>
      <c r="E150" s="155"/>
      <c r="F150" s="156">
        <f>SUM(D155,D164,D169,D158,D172)</f>
        <v>234000</v>
      </c>
    </row>
    <row r="151" spans="1:6">
      <c r="A151" s="28"/>
      <c r="B151" s="32"/>
      <c r="C151" s="98"/>
      <c r="D151" s="131"/>
      <c r="E151" s="33"/>
      <c r="F151" s="131"/>
    </row>
    <row r="152" spans="1:6">
      <c r="A152" s="46" t="s">
        <v>91</v>
      </c>
      <c r="B152" s="175" t="s">
        <v>107</v>
      </c>
      <c r="C152" s="175"/>
      <c r="D152" s="175"/>
      <c r="E152" s="101"/>
      <c r="F152" s="102"/>
    </row>
    <row r="153" spans="1:6" ht="19.5">
      <c r="A153" s="28"/>
      <c r="B153" s="29" t="s">
        <v>98</v>
      </c>
      <c r="C153" s="85" t="s">
        <v>110</v>
      </c>
      <c r="D153" s="128">
        <v>100000</v>
      </c>
      <c r="E153" s="85" t="s">
        <v>196</v>
      </c>
      <c r="F153" s="128">
        <v>100000</v>
      </c>
    </row>
    <row r="154" spans="1:6" ht="19.5">
      <c r="A154" s="92"/>
      <c r="B154" s="29" t="s">
        <v>85</v>
      </c>
      <c r="C154" s="85" t="s">
        <v>110</v>
      </c>
      <c r="D154" s="128">
        <v>10000</v>
      </c>
      <c r="E154" s="85" t="s">
        <v>196</v>
      </c>
      <c r="F154" s="128">
        <v>10000</v>
      </c>
    </row>
    <row r="155" spans="1:6">
      <c r="A155" s="92"/>
      <c r="B155" s="132"/>
      <c r="C155" s="133" t="s">
        <v>87</v>
      </c>
      <c r="D155" s="134">
        <f>SUM(D152:D154)</f>
        <v>110000</v>
      </c>
      <c r="E155" s="33"/>
      <c r="F155" s="131"/>
    </row>
    <row r="156" spans="1:6">
      <c r="A156" s="92"/>
      <c r="B156" s="32"/>
      <c r="C156" s="98"/>
      <c r="D156" s="131"/>
      <c r="E156" s="33"/>
      <c r="F156" s="131"/>
    </row>
    <row r="157" spans="1:6">
      <c r="A157" s="46" t="s">
        <v>74</v>
      </c>
      <c r="B157" s="175" t="s">
        <v>172</v>
      </c>
      <c r="C157" s="175"/>
      <c r="D157" s="175"/>
      <c r="E157" s="101"/>
      <c r="F157" s="102"/>
    </row>
    <row r="158" spans="1:6" ht="19.5">
      <c r="A158" s="92"/>
      <c r="B158" s="29" t="s">
        <v>98</v>
      </c>
      <c r="C158" s="85" t="s">
        <v>110</v>
      </c>
      <c r="D158" s="128">
        <v>15000</v>
      </c>
      <c r="E158" s="86" t="s">
        <v>197</v>
      </c>
      <c r="F158" s="129">
        <v>5000</v>
      </c>
    </row>
    <row r="159" spans="1:6">
      <c r="A159" s="92"/>
      <c r="B159" s="13"/>
      <c r="C159" s="154"/>
      <c r="D159" s="136"/>
      <c r="E159" s="86" t="s">
        <v>191</v>
      </c>
      <c r="F159" s="129">
        <v>10000</v>
      </c>
    </row>
    <row r="160" spans="1:6">
      <c r="A160" s="112"/>
      <c r="B160" s="13"/>
      <c r="C160" s="154"/>
      <c r="D160" s="136"/>
      <c r="E160" s="33"/>
      <c r="F160" s="131"/>
    </row>
    <row r="161" spans="1:6">
      <c r="A161" s="46" t="s">
        <v>75</v>
      </c>
      <c r="B161" s="175" t="s">
        <v>108</v>
      </c>
      <c r="C161" s="175"/>
      <c r="D161" s="175"/>
      <c r="E161" s="101"/>
      <c r="F161" s="102"/>
    </row>
    <row r="162" spans="1:6">
      <c r="A162" s="28"/>
      <c r="B162" s="29" t="s">
        <v>98</v>
      </c>
      <c r="C162" s="85" t="s">
        <v>110</v>
      </c>
      <c r="D162" s="128">
        <v>57000</v>
      </c>
      <c r="E162" s="86" t="s">
        <v>191</v>
      </c>
      <c r="F162" s="128">
        <v>57000</v>
      </c>
    </row>
    <row r="163" spans="1:6">
      <c r="A163" s="92"/>
      <c r="B163" s="29" t="s">
        <v>85</v>
      </c>
      <c r="C163" s="85" t="s">
        <v>110</v>
      </c>
      <c r="D163" s="128">
        <v>3000</v>
      </c>
      <c r="E163" s="86" t="s">
        <v>191</v>
      </c>
      <c r="F163" s="128">
        <v>3000</v>
      </c>
    </row>
    <row r="164" spans="1:6">
      <c r="A164" s="92"/>
      <c r="B164" s="132"/>
      <c r="C164" s="133" t="s">
        <v>87</v>
      </c>
      <c r="D164" s="134">
        <f>SUM(D161:D163)</f>
        <v>60000</v>
      </c>
      <c r="E164" s="33"/>
      <c r="F164" s="131"/>
    </row>
    <row r="165" spans="1:6">
      <c r="A165" s="92"/>
      <c r="B165" s="32"/>
      <c r="C165" s="98"/>
      <c r="D165" s="131"/>
      <c r="E165" s="98"/>
      <c r="F165" s="131"/>
    </row>
    <row r="166" spans="1:6" ht="12.75" customHeight="1">
      <c r="A166" s="46" t="s">
        <v>76</v>
      </c>
      <c r="B166" s="175" t="s">
        <v>109</v>
      </c>
      <c r="C166" s="175"/>
      <c r="D166" s="175"/>
      <c r="E166" s="101"/>
      <c r="F166" s="102"/>
    </row>
    <row r="167" spans="1:6">
      <c r="A167" s="28"/>
      <c r="B167" s="29" t="s">
        <v>98</v>
      </c>
      <c r="C167" s="85" t="s">
        <v>110</v>
      </c>
      <c r="D167" s="128">
        <v>21000</v>
      </c>
      <c r="E167" s="86" t="s">
        <v>191</v>
      </c>
      <c r="F167" s="128">
        <v>21000</v>
      </c>
    </row>
    <row r="168" spans="1:6">
      <c r="A168" s="92"/>
      <c r="B168" s="29" t="s">
        <v>85</v>
      </c>
      <c r="C168" s="85" t="s">
        <v>110</v>
      </c>
      <c r="D168" s="128">
        <v>4000</v>
      </c>
      <c r="E168" s="86" t="s">
        <v>191</v>
      </c>
      <c r="F168" s="128">
        <v>4000</v>
      </c>
    </row>
    <row r="169" spans="1:6">
      <c r="A169" s="92"/>
      <c r="B169" s="132"/>
      <c r="C169" s="133" t="s">
        <v>87</v>
      </c>
      <c r="D169" s="134">
        <f>SUM(D166:D168)</f>
        <v>25000</v>
      </c>
      <c r="E169" s="33"/>
      <c r="F169" s="131"/>
    </row>
    <row r="170" spans="1:6">
      <c r="A170" s="92"/>
      <c r="B170" s="32"/>
      <c r="C170" s="153"/>
      <c r="D170" s="142"/>
      <c r="E170" s="33"/>
      <c r="F170" s="131"/>
    </row>
    <row r="171" spans="1:6" s="108" customFormat="1">
      <c r="A171" s="119" t="s">
        <v>77</v>
      </c>
      <c r="B171" s="173" t="s">
        <v>173</v>
      </c>
      <c r="C171" s="173"/>
      <c r="D171" s="173"/>
      <c r="E171" s="120"/>
      <c r="F171" s="158"/>
    </row>
    <row r="172" spans="1:6" s="108" customFormat="1">
      <c r="A172" s="121"/>
      <c r="B172" s="109" t="s">
        <v>104</v>
      </c>
      <c r="C172" s="85" t="s">
        <v>190</v>
      </c>
      <c r="D172" s="110">
        <v>24000</v>
      </c>
      <c r="E172" s="122" t="s">
        <v>191</v>
      </c>
      <c r="F172" s="110">
        <v>24000</v>
      </c>
    </row>
    <row r="173" spans="1:6" s="108" customFormat="1">
      <c r="A173" s="121"/>
      <c r="B173" s="159"/>
      <c r="C173" s="98"/>
      <c r="D173" s="160"/>
      <c r="E173" s="123"/>
      <c r="F173" s="160"/>
    </row>
    <row r="174" spans="1:6" ht="12" customHeight="1">
      <c r="A174" s="15" t="s">
        <v>23</v>
      </c>
      <c r="B174" s="114" t="s">
        <v>24</v>
      </c>
      <c r="C174" s="137"/>
      <c r="D174" s="137"/>
      <c r="E174" s="137"/>
      <c r="F174" s="138">
        <v>0</v>
      </c>
    </row>
    <row r="175" spans="1:6">
      <c r="A175" s="6"/>
      <c r="B175" s="139"/>
      <c r="C175" s="139"/>
      <c r="D175" s="139"/>
      <c r="E175" s="139"/>
      <c r="F175" s="140"/>
    </row>
    <row r="176" spans="1:6">
      <c r="A176" s="15" t="s">
        <v>25</v>
      </c>
      <c r="B176" s="192" t="s">
        <v>26</v>
      </c>
      <c r="C176" s="192"/>
      <c r="D176" s="192"/>
      <c r="E176" s="137"/>
      <c r="F176" s="138">
        <v>0</v>
      </c>
    </row>
    <row r="177" spans="1:6">
      <c r="A177" s="1"/>
      <c r="B177" s="202"/>
      <c r="C177" s="202"/>
      <c r="D177" s="141"/>
      <c r="E177" s="141"/>
      <c r="F177" s="161"/>
    </row>
    <row r="178" spans="1:6" ht="12" customHeight="1">
      <c r="A178" s="95" t="s">
        <v>162</v>
      </c>
      <c r="B178" s="192" t="s">
        <v>160</v>
      </c>
      <c r="C178" s="197"/>
      <c r="D178" s="197"/>
      <c r="E178" s="137"/>
      <c r="F178" s="138">
        <f>SUM(D182,D187,D192,D195)</f>
        <v>1883000</v>
      </c>
    </row>
    <row r="179" spans="1:6">
      <c r="A179" s="46" t="s">
        <v>91</v>
      </c>
      <c r="B179" s="175" t="s">
        <v>207</v>
      </c>
      <c r="C179" s="175"/>
      <c r="D179" s="175"/>
      <c r="E179" s="101"/>
      <c r="F179" s="102"/>
    </row>
    <row r="180" spans="1:6" ht="19.5">
      <c r="A180" s="92"/>
      <c r="B180" s="29" t="s">
        <v>170</v>
      </c>
      <c r="C180" s="85" t="s">
        <v>179</v>
      </c>
      <c r="D180" s="128">
        <v>575000</v>
      </c>
      <c r="E180" s="85" t="s">
        <v>196</v>
      </c>
      <c r="F180" s="128">
        <v>575000</v>
      </c>
    </row>
    <row r="181" spans="1:6" ht="19.5">
      <c r="A181" s="92"/>
      <c r="B181" s="29" t="s">
        <v>171</v>
      </c>
      <c r="C181" s="85" t="s">
        <v>179</v>
      </c>
      <c r="D181" s="128">
        <v>24000</v>
      </c>
      <c r="E181" s="85" t="s">
        <v>196</v>
      </c>
      <c r="F181" s="128">
        <v>24000</v>
      </c>
    </row>
    <row r="182" spans="1:6">
      <c r="A182" s="92"/>
      <c r="B182" s="132"/>
      <c r="C182" s="133" t="s">
        <v>87</v>
      </c>
      <c r="D182" s="134">
        <f>SUM(D180:D181)</f>
        <v>599000</v>
      </c>
      <c r="E182" s="33"/>
      <c r="F182" s="131"/>
    </row>
    <row r="183" spans="1:6">
      <c r="A183" s="92"/>
      <c r="B183" s="32"/>
      <c r="C183" s="98"/>
      <c r="D183" s="131"/>
      <c r="E183" s="33"/>
      <c r="F183" s="131"/>
    </row>
    <row r="184" spans="1:6" ht="12.75" customHeight="1">
      <c r="A184" s="46" t="s">
        <v>92</v>
      </c>
      <c r="B184" s="175" t="s">
        <v>180</v>
      </c>
      <c r="C184" s="175"/>
      <c r="D184" s="175"/>
      <c r="E184" s="101"/>
      <c r="F184" s="102"/>
    </row>
    <row r="185" spans="1:6" ht="19.5">
      <c r="A185" s="92"/>
      <c r="B185" s="29" t="s">
        <v>170</v>
      </c>
      <c r="C185" s="85" t="s">
        <v>179</v>
      </c>
      <c r="D185" s="128">
        <v>605000</v>
      </c>
      <c r="E185" s="85" t="s">
        <v>196</v>
      </c>
      <c r="F185" s="128">
        <v>605000</v>
      </c>
    </row>
    <row r="186" spans="1:6" ht="19.5">
      <c r="A186" s="92"/>
      <c r="B186" s="29" t="s">
        <v>171</v>
      </c>
      <c r="C186" s="85" t="s">
        <v>179</v>
      </c>
      <c r="D186" s="128">
        <v>24000</v>
      </c>
      <c r="E186" s="85" t="s">
        <v>196</v>
      </c>
      <c r="F186" s="128">
        <v>24000</v>
      </c>
    </row>
    <row r="187" spans="1:6">
      <c r="A187" s="92"/>
      <c r="B187" s="132"/>
      <c r="C187" s="133" t="s">
        <v>87</v>
      </c>
      <c r="D187" s="134">
        <f>SUM(D185:D186)</f>
        <v>629000</v>
      </c>
      <c r="E187" s="33"/>
      <c r="F187" s="131"/>
    </row>
    <row r="188" spans="1:6">
      <c r="A188" s="92"/>
      <c r="B188" s="32"/>
      <c r="C188" s="98"/>
      <c r="D188" s="131"/>
      <c r="E188" s="33"/>
      <c r="F188" s="131"/>
    </row>
    <row r="189" spans="1:6">
      <c r="A189" s="46" t="s">
        <v>74</v>
      </c>
      <c r="B189" s="183" t="s">
        <v>206</v>
      </c>
      <c r="C189" s="183"/>
      <c r="D189" s="183"/>
      <c r="E189" s="101"/>
      <c r="F189" s="102"/>
    </row>
    <row r="190" spans="1:6" ht="19.5">
      <c r="A190" s="92"/>
      <c r="B190" s="29" t="s">
        <v>170</v>
      </c>
      <c r="C190" s="85" t="s">
        <v>179</v>
      </c>
      <c r="D190" s="128">
        <v>620000</v>
      </c>
      <c r="E190" s="85" t="s">
        <v>196</v>
      </c>
      <c r="F190" s="128">
        <v>620000</v>
      </c>
    </row>
    <row r="191" spans="1:6" ht="19.5">
      <c r="A191" s="92"/>
      <c r="B191" s="29" t="s">
        <v>171</v>
      </c>
      <c r="C191" s="85" t="s">
        <v>179</v>
      </c>
      <c r="D191" s="128">
        <v>25000</v>
      </c>
      <c r="E191" s="85" t="s">
        <v>196</v>
      </c>
      <c r="F191" s="128">
        <v>25000</v>
      </c>
    </row>
    <row r="192" spans="1:6">
      <c r="A192" s="92"/>
      <c r="B192" s="132"/>
      <c r="C192" s="133" t="s">
        <v>87</v>
      </c>
      <c r="D192" s="134">
        <f>SUM(D190:D191)</f>
        <v>645000</v>
      </c>
      <c r="E192" s="33"/>
      <c r="F192" s="131"/>
    </row>
    <row r="193" spans="1:6">
      <c r="A193" s="118"/>
      <c r="B193" s="32"/>
      <c r="C193" s="153"/>
      <c r="D193" s="142"/>
      <c r="E193" s="33"/>
      <c r="F193" s="131"/>
    </row>
    <row r="194" spans="1:6" s="108" customFormat="1">
      <c r="A194" s="119" t="s">
        <v>75</v>
      </c>
      <c r="B194" s="212" t="s">
        <v>203</v>
      </c>
      <c r="C194" s="212"/>
      <c r="D194" s="212"/>
      <c r="E194" s="165"/>
      <c r="F194" s="168"/>
    </row>
    <row r="195" spans="1:6" s="108" customFormat="1">
      <c r="A195" s="121"/>
      <c r="B195" s="109" t="s">
        <v>170</v>
      </c>
      <c r="C195" s="169" t="s">
        <v>179</v>
      </c>
      <c r="D195" s="110">
        <v>10000</v>
      </c>
      <c r="E195" s="169" t="s">
        <v>184</v>
      </c>
      <c r="F195" s="110">
        <v>10000</v>
      </c>
    </row>
    <row r="196" spans="1:6">
      <c r="A196" s="118"/>
      <c r="B196" s="32"/>
      <c r="C196" s="153"/>
      <c r="D196" s="142"/>
      <c r="E196" s="33"/>
      <c r="F196" s="131"/>
    </row>
    <row r="197" spans="1:6" ht="12" customHeight="1">
      <c r="A197" s="47"/>
      <c r="B197" s="33"/>
      <c r="C197" s="143"/>
      <c r="D197" s="143"/>
      <c r="E197" s="139"/>
      <c r="F197" s="131"/>
    </row>
    <row r="198" spans="1:6" ht="12.75" customHeight="1">
      <c r="A198" s="2">
        <v>3</v>
      </c>
      <c r="B198" s="188" t="s">
        <v>27</v>
      </c>
      <c r="C198" s="188"/>
      <c r="D198" s="188"/>
      <c r="E198" s="188"/>
      <c r="F198" s="162"/>
    </row>
    <row r="199" spans="1:6">
      <c r="A199" s="3"/>
      <c r="B199" s="144"/>
      <c r="C199" s="144"/>
      <c r="D199" s="144"/>
      <c r="E199" s="113" t="s">
        <v>3</v>
      </c>
      <c r="F199" s="145">
        <f>SUM(F201,F207,F209,F211,F213,F215,F217,F219,F221,F223)</f>
        <v>30000</v>
      </c>
    </row>
    <row r="200" spans="1:6">
      <c r="A200" s="1"/>
      <c r="B200" s="141"/>
      <c r="C200" s="7" t="s">
        <v>4</v>
      </c>
      <c r="D200" s="7" t="s">
        <v>47</v>
      </c>
      <c r="E200" s="187" t="s">
        <v>5</v>
      </c>
      <c r="F200" s="187"/>
    </row>
    <row r="201" spans="1:6">
      <c r="A201" s="73" t="s">
        <v>141</v>
      </c>
      <c r="B201" s="157" t="s">
        <v>7</v>
      </c>
      <c r="C201" s="155"/>
      <c r="D201" s="155"/>
      <c r="E201" s="155"/>
      <c r="F201" s="156">
        <f>D204</f>
        <v>30000</v>
      </c>
    </row>
    <row r="202" spans="1:6">
      <c r="A202" s="6"/>
      <c r="B202" s="139"/>
      <c r="C202" s="139"/>
      <c r="D202" s="139"/>
      <c r="E202" s="139"/>
      <c r="F202" s="140"/>
    </row>
    <row r="203" spans="1:6" ht="12.75" customHeight="1">
      <c r="A203" s="30" t="s">
        <v>8</v>
      </c>
      <c r="B203" s="183" t="s">
        <v>111</v>
      </c>
      <c r="C203" s="183"/>
      <c r="D203" s="183"/>
      <c r="E203" s="101"/>
      <c r="F203" s="102"/>
    </row>
    <row r="204" spans="1:6" ht="25.5" customHeight="1">
      <c r="A204" s="28"/>
      <c r="B204" s="29" t="s">
        <v>84</v>
      </c>
      <c r="C204" s="85" t="s">
        <v>86</v>
      </c>
      <c r="D204" s="128">
        <v>30000</v>
      </c>
      <c r="E204" s="167" t="s">
        <v>197</v>
      </c>
      <c r="F204" s="128">
        <v>15000</v>
      </c>
    </row>
    <row r="205" spans="1:6" ht="25.5" customHeight="1">
      <c r="A205" s="112"/>
      <c r="B205" s="32"/>
      <c r="C205" s="98"/>
      <c r="D205" s="131"/>
      <c r="E205" s="167" t="s">
        <v>198</v>
      </c>
      <c r="F205" s="128">
        <v>15000</v>
      </c>
    </row>
    <row r="206" spans="1:6">
      <c r="A206" s="28"/>
      <c r="B206" s="28"/>
      <c r="C206" s="28"/>
      <c r="D206" s="28"/>
      <c r="E206" s="28"/>
      <c r="F206" s="58"/>
    </row>
    <row r="207" spans="1:6" ht="12.75" customHeight="1">
      <c r="A207" s="15" t="s">
        <v>29</v>
      </c>
      <c r="B207" s="192" t="s">
        <v>12</v>
      </c>
      <c r="C207" s="192"/>
      <c r="D207" s="192"/>
      <c r="E207" s="16"/>
      <c r="F207" s="49">
        <v>0</v>
      </c>
    </row>
    <row r="208" spans="1:6">
      <c r="A208" s="6"/>
      <c r="B208" s="177"/>
      <c r="C208" s="177"/>
      <c r="D208" s="177"/>
      <c r="E208" s="6"/>
      <c r="F208" s="58"/>
    </row>
    <row r="209" spans="1:6">
      <c r="A209" s="15" t="s">
        <v>30</v>
      </c>
      <c r="B209" s="15" t="s">
        <v>14</v>
      </c>
      <c r="C209" s="16"/>
      <c r="D209" s="16"/>
      <c r="E209" s="16"/>
      <c r="F209" s="49">
        <v>0</v>
      </c>
    </row>
    <row r="210" spans="1:6">
      <c r="A210" s="6"/>
      <c r="B210" s="6"/>
      <c r="C210" s="6"/>
      <c r="D210" s="6"/>
      <c r="E210" s="6"/>
      <c r="F210" s="58"/>
    </row>
    <row r="211" spans="1:6">
      <c r="A211" s="15" t="s">
        <v>31</v>
      </c>
      <c r="B211" s="15" t="s">
        <v>16</v>
      </c>
      <c r="C211" s="16"/>
      <c r="D211" s="16"/>
      <c r="E211" s="16"/>
      <c r="F211" s="49">
        <v>0</v>
      </c>
    </row>
    <row r="212" spans="1:6">
      <c r="A212" s="6"/>
      <c r="B212" s="6"/>
      <c r="C212" s="6"/>
      <c r="D212" s="6"/>
      <c r="E212" s="6"/>
      <c r="F212" s="58"/>
    </row>
    <row r="213" spans="1:6">
      <c r="A213" s="15" t="s">
        <v>32</v>
      </c>
      <c r="B213" s="15" t="s">
        <v>18</v>
      </c>
      <c r="C213" s="16"/>
      <c r="D213" s="16"/>
      <c r="E213" s="16"/>
      <c r="F213" s="49">
        <v>0</v>
      </c>
    </row>
    <row r="214" spans="1:6">
      <c r="A214" s="6"/>
      <c r="B214" s="6"/>
      <c r="C214" s="6"/>
      <c r="D214" s="6"/>
      <c r="E214" s="6"/>
      <c r="F214" s="58"/>
    </row>
    <row r="215" spans="1:6" ht="12" customHeight="1">
      <c r="A215" s="15" t="s">
        <v>33</v>
      </c>
      <c r="B215" s="15" t="s">
        <v>20</v>
      </c>
      <c r="C215" s="16"/>
      <c r="D215" s="16"/>
      <c r="E215" s="16"/>
      <c r="F215" s="44">
        <v>0</v>
      </c>
    </row>
    <row r="216" spans="1:6">
      <c r="A216" s="6"/>
      <c r="B216" s="6"/>
      <c r="C216" s="6"/>
      <c r="D216" s="6"/>
      <c r="E216" s="6"/>
      <c r="F216" s="58"/>
    </row>
    <row r="217" spans="1:6">
      <c r="A217" s="15" t="s">
        <v>34</v>
      </c>
      <c r="B217" s="27" t="s">
        <v>22</v>
      </c>
      <c r="C217" s="36"/>
      <c r="D217" s="36"/>
      <c r="E217" s="36"/>
      <c r="F217" s="44">
        <v>0</v>
      </c>
    </row>
    <row r="218" spans="1:6">
      <c r="A218" s="1"/>
      <c r="B218" s="32"/>
      <c r="C218" s="31"/>
      <c r="D218" s="34"/>
      <c r="E218" s="31"/>
      <c r="F218" s="41"/>
    </row>
    <row r="219" spans="1:6" ht="19.5">
      <c r="A219" s="15" t="s">
        <v>35</v>
      </c>
      <c r="B219" s="15" t="s">
        <v>24</v>
      </c>
      <c r="C219" s="16"/>
      <c r="D219" s="16"/>
      <c r="E219" s="16"/>
      <c r="F219" s="49">
        <v>0</v>
      </c>
    </row>
    <row r="220" spans="1:6">
      <c r="A220" s="6"/>
      <c r="B220" s="6"/>
      <c r="C220" s="6"/>
      <c r="D220" s="6"/>
      <c r="E220" s="6"/>
      <c r="F220" s="58"/>
    </row>
    <row r="221" spans="1:6" ht="12" customHeight="1">
      <c r="A221" s="15" t="s">
        <v>36</v>
      </c>
      <c r="B221" s="192" t="s">
        <v>26</v>
      </c>
      <c r="C221" s="192"/>
      <c r="D221" s="192"/>
      <c r="E221" s="16"/>
      <c r="F221" s="49">
        <v>0</v>
      </c>
    </row>
    <row r="222" spans="1:6">
      <c r="A222" s="1"/>
      <c r="B222" s="204"/>
      <c r="C222" s="204"/>
      <c r="D222" s="1"/>
      <c r="E222" s="1"/>
      <c r="F222" s="59"/>
    </row>
    <row r="223" spans="1:6" ht="12" customHeight="1">
      <c r="A223" s="95" t="s">
        <v>163</v>
      </c>
      <c r="B223" s="182" t="s">
        <v>160</v>
      </c>
      <c r="C223" s="182"/>
      <c r="D223" s="182"/>
      <c r="E223" s="43"/>
      <c r="F223" s="44">
        <v>0</v>
      </c>
    </row>
    <row r="224" spans="1:6" ht="12" customHeight="1">
      <c r="A224" s="47"/>
      <c r="B224" s="47"/>
      <c r="C224" s="93"/>
      <c r="D224" s="93"/>
      <c r="E224" s="51"/>
      <c r="F224" s="52"/>
    </row>
    <row r="225" spans="1:6" ht="12.75" customHeight="1">
      <c r="A225" s="2">
        <v>4</v>
      </c>
      <c r="B225" s="188" t="s">
        <v>37</v>
      </c>
      <c r="C225" s="188"/>
      <c r="D225" s="188"/>
      <c r="E225" s="19"/>
      <c r="F225" s="60"/>
    </row>
    <row r="226" spans="1:6">
      <c r="A226" s="3"/>
      <c r="B226" s="3"/>
      <c r="C226" s="3"/>
      <c r="D226" s="3"/>
      <c r="E226" s="4" t="s">
        <v>3</v>
      </c>
      <c r="F226" s="5">
        <f>SUM(F228,F230,F234,F236,F241,F246,F248,F253,F255)</f>
        <v>160500</v>
      </c>
    </row>
    <row r="227" spans="1:6" ht="12.75" customHeight="1">
      <c r="A227" s="81" t="s">
        <v>146</v>
      </c>
      <c r="B227" s="81" t="s">
        <v>147</v>
      </c>
      <c r="C227" s="79" t="s">
        <v>4</v>
      </c>
      <c r="D227" s="80" t="s">
        <v>47</v>
      </c>
      <c r="E227" s="186" t="s">
        <v>5</v>
      </c>
      <c r="F227" s="186"/>
    </row>
    <row r="228" spans="1:6">
      <c r="A228" s="8" t="s">
        <v>38</v>
      </c>
      <c r="B228" s="8" t="s">
        <v>7</v>
      </c>
      <c r="C228" s="9"/>
      <c r="D228" s="9"/>
      <c r="E228" s="9"/>
      <c r="F228" s="10">
        <v>0</v>
      </c>
    </row>
    <row r="229" spans="1:6" ht="15.2" customHeight="1">
      <c r="A229" s="92"/>
      <c r="B229" s="48"/>
      <c r="C229" s="104"/>
      <c r="D229" s="34"/>
      <c r="E229" s="98"/>
      <c r="F229" s="34"/>
    </row>
    <row r="230" spans="1:6" ht="12.75" customHeight="1">
      <c r="A230" s="42" t="s">
        <v>112</v>
      </c>
      <c r="B230" s="201" t="s">
        <v>12</v>
      </c>
      <c r="C230" s="201"/>
      <c r="D230" s="201"/>
      <c r="E230" s="43"/>
      <c r="F230" s="44">
        <v>0</v>
      </c>
    </row>
    <row r="231" spans="1:6">
      <c r="A231" s="26"/>
      <c r="B231" s="26"/>
      <c r="C231" s="26"/>
      <c r="D231" s="28"/>
      <c r="E231" s="28"/>
      <c r="F231" s="41"/>
    </row>
    <row r="232" spans="1:6">
      <c r="A232" s="45" t="s">
        <v>134</v>
      </c>
      <c r="B232" s="27" t="s">
        <v>14</v>
      </c>
      <c r="C232" s="36"/>
      <c r="D232" s="36"/>
      <c r="E232" s="36"/>
      <c r="F232" s="49">
        <v>0</v>
      </c>
    </row>
    <row r="233" spans="1:6">
      <c r="A233" s="33"/>
      <c r="B233" s="33"/>
      <c r="C233" s="28"/>
      <c r="D233" s="28"/>
      <c r="E233" s="28"/>
      <c r="F233" s="34"/>
    </row>
    <row r="234" spans="1:6">
      <c r="A234" s="15" t="s">
        <v>39</v>
      </c>
      <c r="B234" s="15" t="s">
        <v>16</v>
      </c>
      <c r="C234" s="16"/>
      <c r="D234" s="16"/>
      <c r="E234" s="16"/>
      <c r="F234" s="49">
        <v>0</v>
      </c>
    </row>
    <row r="235" spans="1:6">
      <c r="A235" s="6"/>
      <c r="B235" s="6"/>
      <c r="C235" s="6"/>
      <c r="D235" s="6"/>
      <c r="E235" s="6"/>
      <c r="F235" s="58"/>
    </row>
    <row r="236" spans="1:6">
      <c r="A236" s="73" t="s">
        <v>142</v>
      </c>
      <c r="B236" s="73" t="s">
        <v>137</v>
      </c>
      <c r="C236" s="74"/>
      <c r="D236" s="74"/>
      <c r="E236" s="74"/>
      <c r="F236" s="75">
        <f>D238</f>
        <v>125000</v>
      </c>
    </row>
    <row r="237" spans="1:6" ht="12.75" customHeight="1">
      <c r="A237" s="30" t="s">
        <v>8</v>
      </c>
      <c r="B237" s="185" t="s">
        <v>188</v>
      </c>
      <c r="C237" s="185"/>
      <c r="D237" s="185"/>
      <c r="E237" s="99"/>
      <c r="F237" s="100"/>
    </row>
    <row r="238" spans="1:6" ht="24.75" customHeight="1">
      <c r="A238" s="28"/>
      <c r="B238" s="29" t="s">
        <v>90</v>
      </c>
      <c r="C238" s="85" t="s">
        <v>151</v>
      </c>
      <c r="D238" s="163">
        <v>125000</v>
      </c>
      <c r="E238" s="87" t="s">
        <v>192</v>
      </c>
      <c r="F238" s="103">
        <v>80000</v>
      </c>
    </row>
    <row r="239" spans="1:6" ht="24.75" customHeight="1">
      <c r="A239" s="112"/>
      <c r="B239" s="32"/>
      <c r="C239" s="98"/>
      <c r="D239" s="131"/>
      <c r="E239" s="87" t="s">
        <v>193</v>
      </c>
      <c r="F239" s="103">
        <v>45000</v>
      </c>
    </row>
    <row r="240" spans="1:6">
      <c r="A240" s="28"/>
      <c r="B240" s="139"/>
      <c r="C240" s="139"/>
      <c r="D240" s="139"/>
      <c r="E240" s="28"/>
      <c r="F240" s="58"/>
    </row>
    <row r="241" spans="1:6" ht="12" customHeight="1">
      <c r="A241" s="15" t="s">
        <v>40</v>
      </c>
      <c r="B241" s="192" t="s">
        <v>20</v>
      </c>
      <c r="C241" s="192"/>
      <c r="D241" s="137"/>
      <c r="E241" s="16"/>
      <c r="F241" s="75">
        <f>D243</f>
        <v>24000</v>
      </c>
    </row>
    <row r="242" spans="1:6" ht="12" customHeight="1">
      <c r="A242" s="30" t="s">
        <v>8</v>
      </c>
      <c r="B242" s="183" t="s">
        <v>186</v>
      </c>
      <c r="C242" s="183"/>
      <c r="D242" s="183"/>
      <c r="E242" s="99"/>
      <c r="F242" s="100"/>
    </row>
    <row r="243" spans="1:6" ht="12" customHeight="1">
      <c r="A243" s="106"/>
      <c r="B243" s="29" t="s">
        <v>90</v>
      </c>
      <c r="C243" s="85" t="s">
        <v>88</v>
      </c>
      <c r="D243" s="163">
        <v>24000</v>
      </c>
      <c r="E243" s="86" t="s">
        <v>191</v>
      </c>
      <c r="F243" s="103">
        <v>10500</v>
      </c>
    </row>
    <row r="244" spans="1:6" ht="23.25" customHeight="1">
      <c r="A244" s="112"/>
      <c r="B244" s="32"/>
      <c r="C244" s="98"/>
      <c r="D244" s="131"/>
      <c r="E244" s="87" t="s">
        <v>192</v>
      </c>
      <c r="F244" s="103">
        <v>13500</v>
      </c>
    </row>
    <row r="245" spans="1:6">
      <c r="A245" s="72"/>
      <c r="B245" s="164"/>
      <c r="C245" s="164"/>
      <c r="D245" s="164"/>
      <c r="E245" s="72"/>
      <c r="F245" s="76"/>
    </row>
    <row r="246" spans="1:6">
      <c r="A246" s="73" t="s">
        <v>143</v>
      </c>
      <c r="B246" s="157" t="s">
        <v>140</v>
      </c>
      <c r="C246" s="155"/>
      <c r="D246" s="155"/>
      <c r="E246" s="74"/>
      <c r="F246" s="75">
        <v>0</v>
      </c>
    </row>
    <row r="247" spans="1:6">
      <c r="A247" s="6"/>
      <c r="B247" s="139"/>
      <c r="C247" s="139"/>
      <c r="D247" s="139"/>
      <c r="E247" s="6"/>
      <c r="F247" s="58"/>
    </row>
    <row r="248" spans="1:6" ht="19.5" customHeight="1">
      <c r="A248" s="15" t="s">
        <v>41</v>
      </c>
      <c r="B248" s="114" t="s">
        <v>24</v>
      </c>
      <c r="C248" s="137"/>
      <c r="D248" s="137"/>
      <c r="E248" s="16"/>
      <c r="F248" s="49">
        <f>D250</f>
        <v>11500</v>
      </c>
    </row>
    <row r="249" spans="1:6" s="108" customFormat="1" ht="20.25" customHeight="1">
      <c r="A249" s="124" t="s">
        <v>8</v>
      </c>
      <c r="B249" s="173" t="s">
        <v>181</v>
      </c>
      <c r="C249" s="173"/>
      <c r="D249" s="165"/>
      <c r="E249" s="125"/>
      <c r="F249" s="126"/>
    </row>
    <row r="250" spans="1:6" s="108" customFormat="1" ht="20.25" customHeight="1">
      <c r="A250" s="121"/>
      <c r="B250" s="109" t="s">
        <v>176</v>
      </c>
      <c r="C250" s="85" t="s">
        <v>189</v>
      </c>
      <c r="D250" s="166">
        <v>11500</v>
      </c>
      <c r="E250" s="127" t="s">
        <v>191</v>
      </c>
      <c r="F250" s="166">
        <v>500</v>
      </c>
    </row>
    <row r="251" spans="1:6" ht="20.25" customHeight="1">
      <c r="A251" s="92"/>
      <c r="B251" s="48"/>
      <c r="C251" s="98"/>
      <c r="D251" s="34"/>
      <c r="E251" s="167" t="s">
        <v>198</v>
      </c>
      <c r="F251" s="166">
        <v>11000</v>
      </c>
    </row>
    <row r="252" spans="1:6" ht="20.25" customHeight="1">
      <c r="A252" s="112"/>
      <c r="B252" s="48"/>
      <c r="C252" s="98"/>
      <c r="D252" s="34"/>
      <c r="E252" s="98"/>
      <c r="F252" s="34"/>
    </row>
    <row r="253" spans="1:6" ht="12.75" customHeight="1">
      <c r="A253" s="15" t="s">
        <v>42</v>
      </c>
      <c r="B253" s="182" t="s">
        <v>144</v>
      </c>
      <c r="C253" s="182"/>
      <c r="D253" s="182"/>
      <c r="E253" s="16"/>
      <c r="F253" s="49">
        <v>0</v>
      </c>
    </row>
    <row r="254" spans="1:6" ht="20.25" customHeight="1">
      <c r="A254" s="1"/>
      <c r="B254" s="204"/>
      <c r="C254" s="204"/>
      <c r="D254" s="1"/>
      <c r="E254" s="1"/>
      <c r="F254" s="59"/>
    </row>
    <row r="255" spans="1:6" ht="12" customHeight="1">
      <c r="A255" s="95" t="s">
        <v>164</v>
      </c>
      <c r="B255" s="181" t="s">
        <v>160</v>
      </c>
      <c r="C255" s="181"/>
      <c r="D255" s="181"/>
      <c r="E255" s="43"/>
      <c r="F255" s="44">
        <v>0</v>
      </c>
    </row>
    <row r="256" spans="1:6" ht="12" customHeight="1">
      <c r="A256" s="47"/>
      <c r="B256" s="47"/>
      <c r="C256" s="93"/>
      <c r="D256" s="93"/>
      <c r="E256" s="51"/>
      <c r="F256" s="52"/>
    </row>
    <row r="257" spans="1:6" ht="12.75" customHeight="1">
      <c r="A257" s="2">
        <v>5</v>
      </c>
      <c r="B257" s="184" t="s">
        <v>113</v>
      </c>
      <c r="C257" s="184"/>
      <c r="D257" s="184"/>
      <c r="E257" s="184"/>
      <c r="F257" s="184"/>
    </row>
    <row r="258" spans="1:6">
      <c r="A258" s="3"/>
      <c r="B258" s="3"/>
      <c r="C258" s="3"/>
      <c r="D258" s="3"/>
      <c r="E258" s="38" t="s">
        <v>3</v>
      </c>
      <c r="F258" s="5">
        <f>SUM(F260,F262,F264,F268,F266,F270,F272,F274,F276,F278)</f>
        <v>0</v>
      </c>
    </row>
    <row r="259" spans="1:6">
      <c r="A259" s="81" t="s">
        <v>146</v>
      </c>
      <c r="B259" s="81" t="s">
        <v>147</v>
      </c>
      <c r="C259" s="79" t="s">
        <v>4</v>
      </c>
      <c r="D259" s="80" t="s">
        <v>47</v>
      </c>
      <c r="E259" s="186" t="s">
        <v>5</v>
      </c>
      <c r="F259" s="186"/>
    </row>
    <row r="260" spans="1:6">
      <c r="A260" s="45" t="s">
        <v>114</v>
      </c>
      <c r="B260" s="42" t="s">
        <v>28</v>
      </c>
      <c r="C260" s="43"/>
      <c r="D260" s="43"/>
      <c r="E260" s="43"/>
      <c r="F260" s="44">
        <v>0</v>
      </c>
    </row>
    <row r="261" spans="1:6">
      <c r="A261" s="31"/>
      <c r="B261" s="32"/>
      <c r="C261" s="31"/>
      <c r="D261" s="34"/>
      <c r="E261" s="31"/>
      <c r="F261" s="41"/>
    </row>
    <row r="262" spans="1:6" ht="12.75" customHeight="1">
      <c r="A262" s="45" t="s">
        <v>115</v>
      </c>
      <c r="B262" s="192" t="s">
        <v>12</v>
      </c>
      <c r="C262" s="192"/>
      <c r="D262" s="192"/>
      <c r="E262" s="36"/>
      <c r="F262" s="49">
        <v>0</v>
      </c>
    </row>
    <row r="263" spans="1:6">
      <c r="A263" s="28"/>
      <c r="B263" s="177"/>
      <c r="C263" s="177"/>
      <c r="D263" s="177"/>
      <c r="E263" s="28"/>
      <c r="F263" s="58"/>
    </row>
    <row r="264" spans="1:6">
      <c r="A264" s="45" t="s">
        <v>116</v>
      </c>
      <c r="B264" s="27" t="s">
        <v>14</v>
      </c>
      <c r="C264" s="36"/>
      <c r="D264" s="36"/>
      <c r="E264" s="36"/>
      <c r="F264" s="49">
        <v>0</v>
      </c>
    </row>
    <row r="265" spans="1:6">
      <c r="A265" s="28"/>
      <c r="B265" s="28"/>
      <c r="C265" s="28"/>
      <c r="D265" s="28"/>
      <c r="E265" s="28"/>
      <c r="F265" s="58"/>
    </row>
    <row r="266" spans="1:6">
      <c r="A266" s="45" t="s">
        <v>117</v>
      </c>
      <c r="B266" s="27" t="s">
        <v>16</v>
      </c>
      <c r="C266" s="36"/>
      <c r="D266" s="36"/>
      <c r="E266" s="36"/>
      <c r="F266" s="49">
        <v>0</v>
      </c>
    </row>
    <row r="267" spans="1:6">
      <c r="A267" s="28"/>
      <c r="B267" s="28"/>
      <c r="C267" s="28"/>
      <c r="D267" s="28"/>
      <c r="E267" s="28"/>
      <c r="F267" s="58"/>
    </row>
    <row r="268" spans="1:6">
      <c r="A268" s="45" t="s">
        <v>118</v>
      </c>
      <c r="B268" s="27" t="s">
        <v>18</v>
      </c>
      <c r="C268" s="36"/>
      <c r="D268" s="36"/>
      <c r="E268" s="36"/>
      <c r="F268" s="49">
        <v>0</v>
      </c>
    </row>
    <row r="269" spans="1:6" ht="12" customHeight="1">
      <c r="A269" s="28"/>
      <c r="B269" s="28"/>
      <c r="C269" s="28"/>
      <c r="D269" s="28"/>
      <c r="E269" s="28"/>
      <c r="F269" s="58"/>
    </row>
    <row r="270" spans="1:6" ht="19.5">
      <c r="A270" s="45" t="s">
        <v>119</v>
      </c>
      <c r="B270" s="27" t="s">
        <v>20</v>
      </c>
      <c r="C270" s="36"/>
      <c r="D270" s="36"/>
      <c r="E270" s="36"/>
      <c r="F270" s="49">
        <v>0</v>
      </c>
    </row>
    <row r="271" spans="1:6">
      <c r="A271" s="28"/>
      <c r="B271" s="28"/>
      <c r="C271" s="28"/>
      <c r="D271" s="28"/>
      <c r="E271" s="28"/>
      <c r="F271" s="58"/>
    </row>
    <row r="272" spans="1:6">
      <c r="A272" s="45" t="s">
        <v>120</v>
      </c>
      <c r="B272" s="42" t="s">
        <v>22</v>
      </c>
      <c r="C272" s="43"/>
      <c r="D272" s="43"/>
      <c r="E272" s="43"/>
      <c r="F272" s="44">
        <v>0</v>
      </c>
    </row>
    <row r="273" spans="1:6" ht="12" customHeight="1">
      <c r="A273" s="31"/>
      <c r="B273" s="32"/>
      <c r="C273" s="31"/>
      <c r="D273" s="34"/>
      <c r="E273" s="31"/>
      <c r="F273" s="41"/>
    </row>
    <row r="274" spans="1:6" ht="19.5">
      <c r="A274" s="45" t="s">
        <v>121</v>
      </c>
      <c r="B274" s="42" t="s">
        <v>24</v>
      </c>
      <c r="C274" s="43"/>
      <c r="D274" s="43"/>
      <c r="E274" s="43"/>
      <c r="F274" s="44">
        <v>0</v>
      </c>
    </row>
    <row r="275" spans="1:6" ht="12" customHeight="1">
      <c r="A275" s="31"/>
      <c r="B275" s="31"/>
      <c r="C275" s="31"/>
      <c r="D275" s="34"/>
      <c r="E275" s="31"/>
      <c r="F275" s="41"/>
    </row>
    <row r="276" spans="1:6" ht="12.75" customHeight="1">
      <c r="A276" s="45" t="s">
        <v>122</v>
      </c>
      <c r="B276" s="180" t="s">
        <v>144</v>
      </c>
      <c r="C276" s="180"/>
      <c r="D276" s="180"/>
      <c r="E276" s="43"/>
      <c r="F276" s="44">
        <v>0</v>
      </c>
    </row>
    <row r="277" spans="1:6">
      <c r="A277" s="47"/>
      <c r="B277" s="50"/>
      <c r="C277" s="51"/>
      <c r="D277" s="51"/>
      <c r="E277" s="51"/>
      <c r="F277" s="52"/>
    </row>
    <row r="278" spans="1:6" ht="12" customHeight="1">
      <c r="A278" s="95" t="s">
        <v>165</v>
      </c>
      <c r="B278" s="182" t="s">
        <v>160</v>
      </c>
      <c r="C278" s="182"/>
      <c r="D278" s="182"/>
      <c r="E278" s="43"/>
      <c r="F278" s="44">
        <v>0</v>
      </c>
    </row>
    <row r="279" spans="1:6" ht="12" customHeight="1">
      <c r="A279" s="47"/>
      <c r="B279" s="47"/>
      <c r="C279" s="93"/>
      <c r="D279" s="93"/>
      <c r="E279" s="51"/>
      <c r="F279" s="52"/>
    </row>
    <row r="280" spans="1:6" ht="12.75" customHeight="1">
      <c r="A280" s="188" t="s">
        <v>43</v>
      </c>
      <c r="B280" s="188"/>
      <c r="C280" s="188"/>
      <c r="D280" s="188"/>
      <c r="E280" s="3"/>
      <c r="F280" s="5">
        <f>SUM(F258,F226,F199,F55,F28)</f>
        <v>7297900</v>
      </c>
    </row>
    <row r="281" spans="1:6" ht="18" customHeight="1">
      <c r="A281" s="26"/>
      <c r="B281" s="26"/>
      <c r="C281" s="26"/>
      <c r="D281" s="31"/>
      <c r="E281" s="31"/>
      <c r="F281" s="41"/>
    </row>
    <row r="282" spans="1:6" ht="15.75" customHeight="1">
      <c r="A282" s="207" t="s">
        <v>133</v>
      </c>
      <c r="B282" s="208"/>
      <c r="C282" s="208"/>
      <c r="D282" s="208"/>
      <c r="E282" s="209"/>
      <c r="F282" s="70"/>
    </row>
    <row r="283" spans="1:6" ht="11.25" customHeight="1">
      <c r="A283" s="190" t="s">
        <v>55</v>
      </c>
      <c r="B283" s="176"/>
      <c r="C283" s="176"/>
      <c r="D283" s="176"/>
      <c r="E283" s="77">
        <f>SUM(F260,F228,F201,F57,F30)</f>
        <v>2646100</v>
      </c>
      <c r="F283" s="39"/>
    </row>
    <row r="284" spans="1:6" ht="11.25" customHeight="1">
      <c r="A284" s="190" t="s">
        <v>56</v>
      </c>
      <c r="B284" s="176"/>
      <c r="C284" s="176"/>
      <c r="D284" s="176"/>
      <c r="E284" s="77">
        <f>SUM(F262,F230,F207,F104,F36)</f>
        <v>1390000</v>
      </c>
      <c r="F284" s="39"/>
    </row>
    <row r="285" spans="1:6" ht="12.75" customHeight="1">
      <c r="A285" s="190" t="s">
        <v>57</v>
      </c>
      <c r="B285" s="176"/>
      <c r="C285" s="176"/>
      <c r="D285" s="176"/>
      <c r="E285" s="77">
        <f>SUM(F264,F232,F209,F116,F38)</f>
        <v>101500</v>
      </c>
      <c r="F285" s="39"/>
    </row>
    <row r="286" spans="1:6" ht="12.75" customHeight="1">
      <c r="A286" s="190" t="s">
        <v>58</v>
      </c>
      <c r="B286" s="176"/>
      <c r="C286" s="176"/>
      <c r="D286" s="176"/>
      <c r="E286" s="77">
        <f>SUM(F266,F234,F211,F40,F126)</f>
        <v>0</v>
      </c>
      <c r="F286" s="39"/>
    </row>
    <row r="287" spans="1:6" ht="12.75" customHeight="1">
      <c r="A287" s="190" t="s">
        <v>59</v>
      </c>
      <c r="B287" s="176"/>
      <c r="C287" s="176"/>
      <c r="D287" s="176"/>
      <c r="E287" s="77">
        <f>SUM(F268,F236,F213,F128,F42)</f>
        <v>425000</v>
      </c>
      <c r="F287" s="39"/>
    </row>
    <row r="288" spans="1:6" ht="12.75" customHeight="1">
      <c r="A288" s="190" t="s">
        <v>60</v>
      </c>
      <c r="B288" s="176"/>
      <c r="C288" s="176"/>
      <c r="D288" s="176"/>
      <c r="E288" s="77">
        <f>SUM(F270,F241,F215,F134,F44)</f>
        <v>606800</v>
      </c>
      <c r="F288" s="39"/>
    </row>
    <row r="289" spans="1:7" ht="12.75" customHeight="1">
      <c r="A289" s="190" t="s">
        <v>61</v>
      </c>
      <c r="B289" s="176"/>
      <c r="C289" s="176"/>
      <c r="D289" s="176"/>
      <c r="E289" s="77">
        <f>SUM(F272,F246,F217,F150,F46)</f>
        <v>234000</v>
      </c>
      <c r="F289" s="39"/>
    </row>
    <row r="290" spans="1:7" ht="12.75" customHeight="1">
      <c r="A290" s="190" t="s">
        <v>62</v>
      </c>
      <c r="B290" s="176"/>
      <c r="C290" s="176"/>
      <c r="D290" s="176"/>
      <c r="E290" s="77">
        <f>SUM(F274,F248,F219,F174,F48)</f>
        <v>11500</v>
      </c>
      <c r="F290" s="39"/>
    </row>
    <row r="291" spans="1:7" ht="12.75" customHeight="1">
      <c r="A291" s="190" t="s">
        <v>63</v>
      </c>
      <c r="B291" s="176"/>
      <c r="C291" s="176"/>
      <c r="D291" s="176"/>
      <c r="E291" s="77">
        <f>SUM(F276,F253,F221,F176,F50)</f>
        <v>0</v>
      </c>
      <c r="F291" s="39"/>
    </row>
    <row r="292" spans="1:7" ht="12.75" customHeight="1">
      <c r="A292" s="178" t="s">
        <v>156</v>
      </c>
      <c r="B292" s="179"/>
      <c r="C292" s="179"/>
      <c r="D292" s="179"/>
      <c r="E292" s="77">
        <f>SUM(F278,F255,F223,F178,F52)</f>
        <v>1883000</v>
      </c>
      <c r="F292" s="91"/>
    </row>
    <row r="293" spans="1:7">
      <c r="A293" s="198" t="s">
        <v>87</v>
      </c>
      <c r="B293" s="199"/>
      <c r="C293" s="199"/>
      <c r="D293" s="199"/>
      <c r="E293" s="78">
        <f>SUM(E283:E292)</f>
        <v>7297900</v>
      </c>
      <c r="F293" s="41"/>
    </row>
    <row r="294" spans="1:7">
      <c r="A294" s="26"/>
      <c r="B294" s="26"/>
      <c r="C294" s="26"/>
      <c r="D294" s="31"/>
      <c r="E294" s="31"/>
      <c r="F294" s="41"/>
    </row>
    <row r="295" spans="1:7" ht="12.75" customHeight="1">
      <c r="A295" s="203" t="s">
        <v>131</v>
      </c>
      <c r="B295" s="203"/>
      <c r="C295" s="203"/>
      <c r="D295" s="203"/>
      <c r="E295" s="203"/>
      <c r="F295" s="203"/>
    </row>
    <row r="296" spans="1:7" ht="12.75" customHeight="1">
      <c r="A296" s="200" t="s">
        <v>123</v>
      </c>
      <c r="B296" s="200"/>
      <c r="C296" s="200"/>
      <c r="D296" s="200"/>
      <c r="E296" s="200"/>
      <c r="F296" s="200"/>
    </row>
    <row r="297" spans="1:7">
      <c r="A297" s="18"/>
      <c r="B297" s="63" t="s">
        <v>124</v>
      </c>
      <c r="C297" s="17"/>
      <c r="D297" s="17"/>
      <c r="E297" s="171">
        <f>SUM(F112,F113,F137,F140,F162,F163,F167,F168,F172,F250,F243,F159,F120)</f>
        <v>500000</v>
      </c>
      <c r="F297" s="61"/>
    </row>
    <row r="298" spans="1:7">
      <c r="A298" s="18"/>
      <c r="B298" s="64" t="s">
        <v>125</v>
      </c>
      <c r="C298" s="6"/>
      <c r="D298" s="6"/>
      <c r="E298" s="20">
        <v>0</v>
      </c>
      <c r="F298" s="61"/>
    </row>
    <row r="299" spans="1:7" ht="21">
      <c r="A299" s="18"/>
      <c r="B299" s="64" t="s">
        <v>199</v>
      </c>
      <c r="C299" s="6"/>
      <c r="D299" s="6"/>
      <c r="E299" s="172">
        <f>SUM(F244,F238,F119,F124)</f>
        <v>140000</v>
      </c>
      <c r="F299" s="61"/>
    </row>
    <row r="300" spans="1:7">
      <c r="A300" s="37"/>
      <c r="B300" s="88" t="s">
        <v>126</v>
      </c>
      <c r="C300" s="72"/>
      <c r="D300" s="72"/>
      <c r="E300" s="89"/>
      <c r="F300" s="61"/>
    </row>
    <row r="301" spans="1:7">
      <c r="A301" s="18"/>
      <c r="B301" s="64" t="s">
        <v>152</v>
      </c>
      <c r="C301" s="6"/>
      <c r="D301" s="6"/>
      <c r="E301" s="172">
        <f>SUM(F204,F158)</f>
        <v>20000</v>
      </c>
      <c r="F301" s="61"/>
    </row>
    <row r="302" spans="1:7">
      <c r="A302" s="18"/>
      <c r="B302" s="64" t="s">
        <v>153</v>
      </c>
      <c r="C302" s="28"/>
      <c r="D302" s="28"/>
      <c r="E302" s="20">
        <f>SUM(F251,F205,F147,F146,F143,F100,F93,F92,F88,F87,F86,F81,F82,F77,F76,F75,F74,F71,F68,F65,F62,F59,F33,F97)</f>
        <v>1669900</v>
      </c>
      <c r="F302" s="61"/>
      <c r="G302" s="62"/>
    </row>
    <row r="303" spans="1:7">
      <c r="A303" s="37"/>
      <c r="B303" s="117" t="s">
        <v>204</v>
      </c>
      <c r="C303" s="118"/>
      <c r="D303" s="118"/>
      <c r="E303" s="172">
        <f>F195</f>
        <v>10000</v>
      </c>
      <c r="F303" s="61"/>
    </row>
    <row r="304" spans="1:7">
      <c r="A304" s="37"/>
      <c r="B304" s="64" t="s">
        <v>127</v>
      </c>
      <c r="C304" s="28"/>
      <c r="D304" s="28"/>
      <c r="E304" s="172">
        <f>F132</f>
        <v>225000</v>
      </c>
      <c r="F304" s="61"/>
    </row>
    <row r="305" spans="1:6">
      <c r="A305" s="37"/>
      <c r="B305" s="210" t="s">
        <v>128</v>
      </c>
      <c r="C305" s="211"/>
      <c r="D305" s="28"/>
      <c r="E305" s="20"/>
      <c r="F305" s="61"/>
    </row>
    <row r="306" spans="1:6">
      <c r="A306" s="37"/>
      <c r="B306" s="116" t="s">
        <v>200</v>
      </c>
      <c r="C306" s="115"/>
      <c r="D306" s="112"/>
      <c r="E306" s="172">
        <f>SUM(F191,F190,F186,F185,F181,F180,F154,F153,F101,F32,F107,F108)</f>
        <v>4613000</v>
      </c>
      <c r="F306" s="61"/>
    </row>
    <row r="307" spans="1:6">
      <c r="A307" s="37"/>
      <c r="B307" s="116" t="s">
        <v>201</v>
      </c>
      <c r="C307" s="115"/>
      <c r="D307" s="112"/>
      <c r="E307" s="172">
        <f>SUM(F131,F239)</f>
        <v>120000</v>
      </c>
      <c r="F307" s="61"/>
    </row>
    <row r="308" spans="1:6">
      <c r="A308" s="37"/>
      <c r="B308" s="65" t="s">
        <v>129</v>
      </c>
      <c r="C308" s="35"/>
      <c r="D308" s="35"/>
      <c r="E308" s="21">
        <v>0</v>
      </c>
      <c r="F308" s="61"/>
    </row>
    <row r="309" spans="1:6">
      <c r="A309" s="18"/>
      <c r="B309" s="22" t="s">
        <v>44</v>
      </c>
      <c r="C309" s="23"/>
      <c r="D309" s="23"/>
      <c r="E309" s="24">
        <f>SUM(E297:E308)</f>
        <v>7297900</v>
      </c>
      <c r="F309" s="61"/>
    </row>
    <row r="310" spans="1:6">
      <c r="A310" s="28"/>
      <c r="B310" s="67"/>
      <c r="C310" s="68"/>
      <c r="D310" s="68"/>
      <c r="E310" s="69"/>
      <c r="F310" s="58"/>
    </row>
    <row r="311" spans="1:6" ht="12.75" customHeight="1">
      <c r="A311" s="203" t="s">
        <v>145</v>
      </c>
      <c r="B311" s="203"/>
      <c r="C311" s="203"/>
      <c r="D311" s="203"/>
      <c r="E311" s="203"/>
      <c r="F311" s="203"/>
    </row>
    <row r="312" spans="1:6" ht="25.5" customHeight="1">
      <c r="A312" s="176" t="s">
        <v>157</v>
      </c>
      <c r="B312" s="176"/>
      <c r="C312" s="176"/>
      <c r="D312" s="176"/>
      <c r="E312" s="176"/>
      <c r="F312" s="176"/>
    </row>
    <row r="313" spans="1:6" ht="12.75" customHeight="1">
      <c r="A313" s="176" t="s">
        <v>202</v>
      </c>
      <c r="B313" s="176"/>
      <c r="C313" s="176"/>
      <c r="D313" s="176"/>
      <c r="E313" s="176"/>
      <c r="F313" s="176"/>
    </row>
    <row r="314" spans="1:6">
      <c r="A314" s="66"/>
      <c r="B314" s="25"/>
      <c r="C314" s="25"/>
      <c r="D314" s="25"/>
      <c r="E314" s="25"/>
      <c r="F314" s="25"/>
    </row>
    <row r="315" spans="1:6" ht="12.75" customHeight="1">
      <c r="A315" s="203" t="s">
        <v>132</v>
      </c>
      <c r="B315" s="203"/>
      <c r="C315" s="203"/>
      <c r="D315" s="203"/>
      <c r="E315" s="203"/>
      <c r="F315" s="203"/>
    </row>
    <row r="316" spans="1:6" ht="12.75" customHeight="1">
      <c r="A316" s="176" t="s">
        <v>158</v>
      </c>
      <c r="B316" s="176"/>
      <c r="C316" s="176"/>
      <c r="D316" s="176"/>
      <c r="E316" s="176"/>
      <c r="F316" s="176"/>
    </row>
    <row r="318" spans="1:6">
      <c r="B318" s="82" t="s">
        <v>209</v>
      </c>
      <c r="C318" s="82"/>
      <c r="D318" s="82"/>
      <c r="E318" s="83" t="s">
        <v>130</v>
      </c>
    </row>
    <row r="319" spans="1:6">
      <c r="B319" s="82" t="s">
        <v>210</v>
      </c>
      <c r="C319" s="82"/>
      <c r="D319" s="82"/>
      <c r="E319" s="82"/>
    </row>
    <row r="320" spans="1:6">
      <c r="B320" s="82" t="s">
        <v>211</v>
      </c>
      <c r="C320" s="82"/>
      <c r="D320" s="82"/>
      <c r="E320" s="82" t="s">
        <v>154</v>
      </c>
    </row>
  </sheetData>
  <mergeCells count="110">
    <mergeCell ref="B166:D166"/>
    <mergeCell ref="B80:D80"/>
    <mergeCell ref="B106:D106"/>
    <mergeCell ref="B194:D194"/>
    <mergeCell ref="A15:F15"/>
    <mergeCell ref="A16:F16"/>
    <mergeCell ref="A17:F17"/>
    <mergeCell ref="A18:F18"/>
    <mergeCell ref="B50:D50"/>
    <mergeCell ref="B152:D152"/>
    <mergeCell ref="E29:F29"/>
    <mergeCell ref="B31:D31"/>
    <mergeCell ref="B36:D36"/>
    <mergeCell ref="A25:F25"/>
    <mergeCell ref="A26:F26"/>
    <mergeCell ref="B118:C118"/>
    <mergeCell ref="A19:F19"/>
    <mergeCell ref="A20:F20"/>
    <mergeCell ref="A21:F21"/>
    <mergeCell ref="A282:E282"/>
    <mergeCell ref="A312:F312"/>
    <mergeCell ref="B305:C305"/>
    <mergeCell ref="A295:F295"/>
    <mergeCell ref="A311:F311"/>
    <mergeCell ref="A287:D287"/>
    <mergeCell ref="A288:D288"/>
    <mergeCell ref="A289:D289"/>
    <mergeCell ref="A290:D290"/>
    <mergeCell ref="A291:D291"/>
    <mergeCell ref="A2:F2"/>
    <mergeCell ref="A4:F4"/>
    <mergeCell ref="A5:F5"/>
    <mergeCell ref="A6:F6"/>
    <mergeCell ref="A7:F7"/>
    <mergeCell ref="A8:F8"/>
    <mergeCell ref="A9:F9"/>
    <mergeCell ref="A10:F10"/>
    <mergeCell ref="A11:F11"/>
    <mergeCell ref="A13:F13"/>
    <mergeCell ref="B254:C254"/>
    <mergeCell ref="B253:D253"/>
    <mergeCell ref="B123:C123"/>
    <mergeCell ref="B157:D157"/>
    <mergeCell ref="B139:D139"/>
    <mergeCell ref="B142:D142"/>
    <mergeCell ref="B91:D91"/>
    <mergeCell ref="B96:D96"/>
    <mergeCell ref="B85:C85"/>
    <mergeCell ref="B161:D161"/>
    <mergeCell ref="B241:C241"/>
    <mergeCell ref="B242:D242"/>
    <mergeCell ref="B207:D207"/>
    <mergeCell ref="B208:D208"/>
    <mergeCell ref="B178:D178"/>
    <mergeCell ref="B223:D223"/>
    <mergeCell ref="B203:D203"/>
    <mergeCell ref="B37:D37"/>
    <mergeCell ref="B145:D145"/>
    <mergeCell ref="B222:C222"/>
    <mergeCell ref="A23:F23"/>
    <mergeCell ref="A22:F22"/>
    <mergeCell ref="A14:F14"/>
    <mergeCell ref="A316:F316"/>
    <mergeCell ref="B27:F27"/>
    <mergeCell ref="B176:D176"/>
    <mergeCell ref="B54:F54"/>
    <mergeCell ref="E56:F56"/>
    <mergeCell ref="B58:D58"/>
    <mergeCell ref="B61:C61"/>
    <mergeCell ref="B104:D104"/>
    <mergeCell ref="B105:D105"/>
    <mergeCell ref="B64:D64"/>
    <mergeCell ref="B70:D70"/>
    <mergeCell ref="B73:D73"/>
    <mergeCell ref="B52:D52"/>
    <mergeCell ref="A293:D293"/>
    <mergeCell ref="E259:F259"/>
    <mergeCell ref="B262:D262"/>
    <mergeCell ref="A296:F296"/>
    <mergeCell ref="B230:D230"/>
    <mergeCell ref="B177:C177"/>
    <mergeCell ref="B225:D225"/>
    <mergeCell ref="B221:D221"/>
    <mergeCell ref="A315:F315"/>
    <mergeCell ref="A280:D280"/>
    <mergeCell ref="A283:D283"/>
    <mergeCell ref="B249:C249"/>
    <mergeCell ref="B67:D67"/>
    <mergeCell ref="B99:D99"/>
    <mergeCell ref="A313:F313"/>
    <mergeCell ref="B263:D263"/>
    <mergeCell ref="B130:D130"/>
    <mergeCell ref="B136:D136"/>
    <mergeCell ref="A292:D292"/>
    <mergeCell ref="B276:D276"/>
    <mergeCell ref="B171:D171"/>
    <mergeCell ref="B255:D255"/>
    <mergeCell ref="B278:D278"/>
    <mergeCell ref="B179:D179"/>
    <mergeCell ref="B184:D184"/>
    <mergeCell ref="B189:D189"/>
    <mergeCell ref="B257:F257"/>
    <mergeCell ref="B237:D237"/>
    <mergeCell ref="E227:F227"/>
    <mergeCell ref="E200:F200"/>
    <mergeCell ref="B198:E198"/>
    <mergeCell ref="B111:C111"/>
    <mergeCell ref="A284:D284"/>
    <mergeCell ref="A285:D285"/>
    <mergeCell ref="A286:D28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Strčić</dc:creator>
  <cp:lastModifiedBy>Korisnik</cp:lastModifiedBy>
  <cp:lastPrinted>2018-11-15T07:13:33Z</cp:lastPrinted>
  <dcterms:created xsi:type="dcterms:W3CDTF">2018-11-13T12:59:19Z</dcterms:created>
  <dcterms:modified xsi:type="dcterms:W3CDTF">2019-12-27T16:46:10Z</dcterms:modified>
</cp:coreProperties>
</file>